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طلا\گزارش پرتفو\"/>
    </mc:Choice>
  </mc:AlternateContent>
  <xr:revisionPtr revIDLastSave="0" documentId="13_ncr:1_{3E05BD75-F285-4ABC-AEF7-BF6CAF858464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سود سپرده بانکی" sheetId="18" r:id="rId8"/>
    <sheet name="درآمد ناشی از تغییر قیمت اوراق" sheetId="21" r:id="rId9"/>
  </sheets>
  <definedNames>
    <definedName name="_xlnm.Print_Area" localSheetId="3">درآمد!$A$1:$K$11</definedName>
    <definedName name="_xlnm.Print_Area" localSheetId="5">'درآمد سپرده بانکی'!$A$1:$G$11</definedName>
    <definedName name="_xlnm.Print_Area" localSheetId="4">'درآمد سرمایه گذاری در سهام'!$A$1:$W$11</definedName>
    <definedName name="_xlnm.Print_Area" localSheetId="8">'درآمد ناشی از تغییر قیمت اوراق'!$A$1:$Q$10</definedName>
    <definedName name="_xlnm.Print_Area" localSheetId="6">'سایر درآمدها'!$A$1:$G$9</definedName>
    <definedName name="_xlnm.Print_Area" localSheetId="2">سپرده!$A$1:$M$13</definedName>
    <definedName name="_xlnm.Print_Area" localSheetId="1">سهام!$A$1:$AB$11</definedName>
    <definedName name="_xlnm.Print_Area" localSheetId="7">'سود سپرده بانکی'!$A$1:$N$11</definedName>
    <definedName name="_xlnm.Print_Area" localSheetId="0">'صورت وضعیت'!$B$19:$D$21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8" l="1"/>
  <c r="F9" i="8"/>
  <c r="F8" i="8"/>
  <c r="O9" i="21"/>
  <c r="O8" i="21"/>
  <c r="G9" i="21"/>
  <c r="G8" i="21"/>
  <c r="I10" i="21"/>
  <c r="Q10" i="21"/>
  <c r="E10" i="21"/>
  <c r="T9" i="9"/>
  <c r="T11" i="9" s="1"/>
  <c r="T10" i="9"/>
  <c r="J10" i="9"/>
  <c r="J9" i="9"/>
  <c r="F11" i="9"/>
  <c r="J13" i="7"/>
  <c r="D13" i="7"/>
  <c r="W11" i="2"/>
  <c r="Y11" i="2" l="1"/>
  <c r="O10" i="21"/>
  <c r="M10" i="21"/>
  <c r="K10" i="21"/>
  <c r="G10" i="21"/>
  <c r="C10" i="21"/>
  <c r="C11" i="18"/>
  <c r="E11" i="18"/>
  <c r="G11" i="18"/>
  <c r="I11" i="18"/>
  <c r="K11" i="18"/>
  <c r="M11" i="18"/>
  <c r="F9" i="14"/>
  <c r="D9" i="14"/>
  <c r="F11" i="13"/>
  <c r="D11" i="13"/>
  <c r="V11" i="9"/>
  <c r="R11" i="9"/>
  <c r="P11" i="9"/>
  <c r="L11" i="9"/>
  <c r="J11" i="9"/>
  <c r="F11" i="8" s="1"/>
  <c r="J11" i="8"/>
  <c r="H11" i="8"/>
  <c r="H13" i="7"/>
  <c r="F13" i="7"/>
  <c r="E11" i="2"/>
  <c r="G11" i="2"/>
  <c r="I11" i="2"/>
  <c r="K11" i="2"/>
  <c r="M11" i="2"/>
  <c r="O11" i="2"/>
  <c r="Q11" i="2"/>
  <c r="S11" i="2"/>
</calcChain>
</file>

<file path=xl/sharedStrings.xml><?xml version="1.0" encoding="utf-8"?>
<sst xmlns="http://schemas.openxmlformats.org/spreadsheetml/2006/main" count="151" uniqueCount="60">
  <si>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</si>
  <si>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</si>
  <si>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</si>
  <si>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</si>
  <si>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</si>
  <si>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</si>
  <si>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</si>
  <si>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</si>
  <si>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</si>
  <si>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</si>
  <si>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</si>
  <si>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</si>
  <si>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</si>
  <si>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</si>
  <si>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</si>
  <si>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</si>
  <si>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</si>
  <si>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</si>
  <si>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سکه طلا CD1GOC0001</t>
  </si>
  <si>
    <t>شمش طلا CD1GOB0001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</si>
  <si>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</si>
  <si>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</si>
  <si>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</si>
  <si>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</si>
  <si>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</si>
  <si>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</si>
  <si>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</si>
  <si>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</si>
  <si>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</si>
  <si>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شرح</t>
  </si>
  <si>
    <t>یادداشت</t>
  </si>
  <si>
    <t>درصد از کل درآمدها</t>
  </si>
  <si>
    <t>درصد از کل دارایی ها</t>
  </si>
  <si>
    <t>1-2</t>
  </si>
  <si>
    <t>2-2</t>
  </si>
  <si>
    <t>3-2</t>
  </si>
  <si>
    <t>سایر درآمدها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</si>
  <si>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</si>
  <si>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</si>
  <si>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</si>
  <si>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</si>
  <si>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</si>
  <si>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</si>
  <si>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</si>
  <si>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</si>
  <si>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</si>
  <si>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</si>
  <si>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</si>
  <si>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</si>
  <si>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</si>
  <si>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</si>
  <si>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</si>
  <si>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</si>
  <si>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صندوق سرمایه‌گذاری در اوراق بهادار مبتنی بر طلای کیمیا</t>
  </si>
  <si>
    <t>درآمد حاصل از سرمایه‌گذاری در سهام و حق تقدم سهام</t>
  </si>
  <si>
    <t>درآمد حاصل از سرمایه‌گذاری در سپرده بانکی و گواهی سپرده</t>
  </si>
  <si>
    <t>2-3</t>
  </si>
  <si>
    <t>سود (زیان) ناشی از تغییر قیمت</t>
  </si>
  <si>
    <t>سپرده کوتاه مدت</t>
  </si>
  <si>
    <t>درآمد حاصل از سرمایه گذاری‌ها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</si>
</sst>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1" formatCode="_(* #,##0_);_(* \(#,##0\);_(* &quot;-&quot;??_);_(@_)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0" fontId="0" fillId="0" borderId="0" xfId="0" applyNumberFormat="1" applyAlignment="1">
      <alignment horizontal="left"/>
    </xf>
    <xf numFmtId="10" fontId="4" fillId="0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7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6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171" fontId="0" fillId="0" borderId="0" xfId="1" applyNumberFormat="1" applyFont="1" applyAlignment="1">
      <alignment horizontal="left"/>
    </xf>
    <xf numFmtId="0" fontId="0" fillId="0" borderId="0" xfId="0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3</xdr:row>
      <xdr:rowOff>95250</xdr:rowOff>
    </xdr:from>
    <xdr:to>
      <xdr:col>3</xdr:col>
      <xdr:colOff>753086</xdr:colOff>
      <xdr:row>14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978E81-A164-4B99-BA59-8C3504E64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152264" y="581025"/>
          <a:ext cx="3381986" cy="181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9:D21"/>
  <sheetViews>
    <sheetView rightToLeft="1" tabSelected="1" workbookViewId="0">
      <selection activeCell="M36" sqref="M36"/>
    </sheetView>
  </sheetViews>
  <sheetFormatPr defaultRowHeight="12.75" x14ac:dyDescent="0.2"/>
  <cols>
    <col min="2" max="4" width="24.85546875" customWidth="1"/>
  </cols>
  <sheetData>
    <row r="19" spans="2:4" ht="25.5" x14ac:dyDescent="0.2">
      <c r="B19" s="12" t="s">
        <v>53</v>
      </c>
      <c r="C19" s="12"/>
      <c r="D19" s="12"/>
    </row>
    <row r="20" spans="2:4" ht="25.5" x14ac:dyDescent="0.2">
      <c r="B20" s="12" t="s">
        <v>0</v>
      </c>
      <c r="C20" s="12"/>
      <c r="D20" s="12"/>
    </row>
    <row r="21" spans="2:4" ht="25.5" x14ac:dyDescent="0.2">
      <c r="B21" s="12" t="s">
        <v>1</v>
      </c>
      <c r="C21" s="12"/>
      <c r="D21" s="12"/>
    </row>
  </sheetData>
  <mergeCells count="3">
    <mergeCell ref="B19:D19"/>
    <mergeCell ref="B20:D20"/>
    <mergeCell ref="B21:D21"/>
  </mergeCells>
  <pageMargins left="0.39" right="0.39" top="0.39" bottom="0.39" header="0" footer="0"/>
  <pageSetup paperSize="0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A12"/>
  <sheetViews>
    <sheetView rightToLeft="1" workbookViewId="0">
      <selection activeCell="E9" sqref="E9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1.7109375" style="3" customWidth="1"/>
    <col min="6" max="6" width="1.28515625" style="3" customWidth="1"/>
    <col min="7" max="7" width="19.5703125" style="3" bestFit="1" customWidth="1"/>
    <col min="8" max="8" width="1.28515625" style="3" customWidth="1"/>
    <col min="9" max="9" width="19.5703125" style="3" bestFit="1" customWidth="1"/>
    <col min="10" max="10" width="1.28515625" style="3" customWidth="1"/>
    <col min="11" max="11" width="14.28515625" style="3" customWidth="1"/>
    <col min="12" max="12" width="1.28515625" style="3" customWidth="1"/>
    <col min="13" max="13" width="18.5703125" style="3" bestFit="1" customWidth="1"/>
    <col min="14" max="14" width="1.28515625" style="3" customWidth="1"/>
    <col min="15" max="15" width="14.28515625" style="3" customWidth="1"/>
    <col min="16" max="16" width="1.28515625" style="3" customWidth="1"/>
    <col min="17" max="17" width="14.28515625" style="3" customWidth="1"/>
    <col min="18" max="18" width="1.28515625" style="3" customWidth="1"/>
    <col min="19" max="19" width="15.5703125" style="3" customWidth="1"/>
    <col min="20" max="20" width="1.28515625" style="3" customWidth="1"/>
    <col min="21" max="21" width="15.5703125" style="3" customWidth="1"/>
    <col min="22" max="22" width="1.28515625" style="3" customWidth="1"/>
    <col min="23" max="23" width="19.7109375" style="3" bestFit="1" customWidth="1"/>
    <col min="24" max="24" width="1.28515625" style="3" customWidth="1"/>
    <col min="25" max="25" width="19.5703125" style="3" bestFit="1" customWidth="1"/>
    <col min="26" max="26" width="1.28515625" style="3" customWidth="1"/>
    <col min="27" max="27" width="20.85546875" style="3" customWidth="1"/>
    <col min="28" max="28" width="0.28515625" customWidth="1"/>
  </cols>
  <sheetData>
    <row r="1" spans="1:27" ht="27.75" customHeight="1" x14ac:dyDescent="0.2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27.75" customHeight="1" x14ac:dyDescent="0.2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27.75" customHeigh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ht="24" x14ac:dyDescent="0.2">
      <c r="A4" s="1" t="s">
        <v>2</v>
      </c>
      <c r="B4" s="13" t="s">
        <v>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24" x14ac:dyDescent="0.2">
      <c r="A5" s="13" t="s">
        <v>4</v>
      </c>
      <c r="B5" s="13"/>
      <c r="C5" s="13" t="s">
        <v>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27" customHeight="1" x14ac:dyDescent="0.2">
      <c r="A6" s="3"/>
      <c r="B6" s="3"/>
      <c r="C6" s="3"/>
      <c r="D6" s="3"/>
      <c r="E6" s="14" t="s">
        <v>6</v>
      </c>
      <c r="F6" s="14"/>
      <c r="G6" s="14"/>
      <c r="H6" s="14"/>
      <c r="I6" s="14"/>
      <c r="K6" s="14" t="s">
        <v>7</v>
      </c>
      <c r="L6" s="14"/>
      <c r="M6" s="14"/>
      <c r="N6" s="14"/>
      <c r="O6" s="14"/>
      <c r="P6" s="14"/>
      <c r="Q6" s="14"/>
      <c r="S6" s="14" t="s">
        <v>8</v>
      </c>
      <c r="T6" s="14"/>
      <c r="U6" s="14"/>
      <c r="V6" s="14"/>
      <c r="W6" s="14"/>
      <c r="X6" s="14"/>
      <c r="Y6" s="14"/>
      <c r="Z6" s="14"/>
      <c r="AA6" s="14"/>
    </row>
    <row r="7" spans="1:27" ht="27" customHeight="1" x14ac:dyDescent="0.2">
      <c r="A7" s="3"/>
      <c r="B7" s="3"/>
      <c r="C7" s="3"/>
      <c r="D7" s="3"/>
      <c r="E7" s="4"/>
      <c r="F7" s="4"/>
      <c r="G7" s="4"/>
      <c r="H7" s="4"/>
      <c r="I7" s="4"/>
      <c r="K7" s="15" t="s">
        <v>9</v>
      </c>
      <c r="L7" s="15"/>
      <c r="M7" s="15"/>
      <c r="N7" s="4"/>
      <c r="O7" s="15" t="s">
        <v>10</v>
      </c>
      <c r="P7" s="15"/>
      <c r="Q7" s="15"/>
      <c r="S7" s="4"/>
      <c r="T7" s="4"/>
      <c r="U7" s="4"/>
      <c r="V7" s="4"/>
      <c r="W7" s="4"/>
      <c r="X7" s="4"/>
      <c r="Y7" s="4"/>
      <c r="Z7" s="4"/>
      <c r="AA7" s="4"/>
    </row>
    <row r="8" spans="1:27" ht="27" customHeight="1" x14ac:dyDescent="0.2">
      <c r="A8" s="14" t="s">
        <v>11</v>
      </c>
      <c r="B8" s="14"/>
      <c r="C8" s="14"/>
      <c r="D8" s="3"/>
      <c r="E8" s="9" t="s">
        <v>12</v>
      </c>
      <c r="G8" s="9" t="s">
        <v>13</v>
      </c>
      <c r="I8" s="9" t="s">
        <v>14</v>
      </c>
      <c r="K8" s="10" t="s">
        <v>12</v>
      </c>
      <c r="L8" s="4"/>
      <c r="M8" s="10" t="s">
        <v>13</v>
      </c>
      <c r="O8" s="10" t="s">
        <v>12</v>
      </c>
      <c r="P8" s="4"/>
      <c r="Q8" s="10" t="s">
        <v>15</v>
      </c>
      <c r="S8" s="9" t="s">
        <v>12</v>
      </c>
      <c r="U8" s="9" t="s">
        <v>16</v>
      </c>
      <c r="W8" s="9" t="s">
        <v>13</v>
      </c>
      <c r="Y8" s="9" t="s">
        <v>14</v>
      </c>
      <c r="AA8" s="9" t="s">
        <v>17</v>
      </c>
    </row>
    <row r="9" spans="1:27" ht="27" customHeight="1" x14ac:dyDescent="0.2">
      <c r="A9" s="21" t="s">
        <v>18</v>
      </c>
      <c r="B9" s="21"/>
      <c r="C9" s="21"/>
      <c r="D9" s="3"/>
      <c r="E9" s="18">
        <v>2249</v>
      </c>
      <c r="F9" s="36"/>
      <c r="G9" s="18">
        <v>1817022985776</v>
      </c>
      <c r="H9" s="36"/>
      <c r="I9" s="18">
        <v>2272392758018</v>
      </c>
      <c r="J9" s="36"/>
      <c r="K9" s="18">
        <v>943</v>
      </c>
      <c r="L9" s="36"/>
      <c r="M9" s="18">
        <v>1078403178620</v>
      </c>
      <c r="N9" s="36"/>
      <c r="O9" s="18">
        <v>0</v>
      </c>
      <c r="P9" s="36"/>
      <c r="Q9" s="18">
        <v>0</v>
      </c>
      <c r="R9" s="36"/>
      <c r="S9" s="18">
        <v>3192</v>
      </c>
      <c r="T9" s="36"/>
      <c r="U9" s="18">
        <v>1115503800</v>
      </c>
      <c r="V9" s="36"/>
      <c r="W9" s="18">
        <v>2895426164396</v>
      </c>
      <c r="X9" s="36"/>
      <c r="Y9" s="18">
        <v>3558462699519</v>
      </c>
      <c r="AA9" s="5">
        <v>14.94</v>
      </c>
    </row>
    <row r="10" spans="1:27" ht="27" customHeight="1" x14ac:dyDescent="0.2">
      <c r="A10" s="22" t="s">
        <v>19</v>
      </c>
      <c r="B10" s="22"/>
      <c r="C10" s="22"/>
      <c r="D10" s="3"/>
      <c r="E10" s="23">
        <v>1336515</v>
      </c>
      <c r="F10" s="36"/>
      <c r="G10" s="19">
        <v>13442959706792</v>
      </c>
      <c r="H10" s="36"/>
      <c r="I10" s="19">
        <v>16690341582552</v>
      </c>
      <c r="J10" s="36"/>
      <c r="K10" s="19">
        <v>100633</v>
      </c>
      <c r="L10" s="36"/>
      <c r="M10" s="19">
        <v>1433596379629</v>
      </c>
      <c r="N10" s="36"/>
      <c r="O10" s="19">
        <v>0</v>
      </c>
      <c r="P10" s="36"/>
      <c r="Q10" s="19">
        <v>0</v>
      </c>
      <c r="R10" s="36"/>
      <c r="S10" s="19">
        <v>1437148</v>
      </c>
      <c r="T10" s="36"/>
      <c r="U10" s="19">
        <v>14100000</v>
      </c>
      <c r="V10" s="36"/>
      <c r="W10" s="19">
        <v>14876556086421</v>
      </c>
      <c r="X10" s="36"/>
      <c r="Y10" s="19">
        <v>20215153711680</v>
      </c>
      <c r="AA10" s="6">
        <v>84.89</v>
      </c>
    </row>
    <row r="11" spans="1:27" ht="27" customHeight="1" thickBot="1" x14ac:dyDescent="0.25">
      <c r="A11" s="16" t="s">
        <v>20</v>
      </c>
      <c r="B11" s="16"/>
      <c r="C11" s="16"/>
      <c r="D11" s="3"/>
      <c r="E11" s="20">
        <f>SUM(E9:E10)</f>
        <v>1338764</v>
      </c>
      <c r="F11" s="36"/>
      <c r="G11" s="20">
        <f>SUM(G9:G10)</f>
        <v>15259982692568</v>
      </c>
      <c r="H11" s="36"/>
      <c r="I11" s="20">
        <f>SUM(I9:I10)</f>
        <v>18962734340570</v>
      </c>
      <c r="J11" s="36"/>
      <c r="K11" s="20">
        <f>SUM(K9:K10)</f>
        <v>101576</v>
      </c>
      <c r="L11" s="36"/>
      <c r="M11" s="20">
        <f>SUM(M9:M10)</f>
        <v>2511999558249</v>
      </c>
      <c r="N11" s="36"/>
      <c r="O11" s="20">
        <f>SUM(O9:O10)</f>
        <v>0</v>
      </c>
      <c r="P11" s="36"/>
      <c r="Q11" s="20">
        <f>SUM(Q9:Q10)</f>
        <v>0</v>
      </c>
      <c r="R11" s="36"/>
      <c r="S11" s="20">
        <f>SUM(S9:S10)</f>
        <v>1440340</v>
      </c>
      <c r="T11" s="36"/>
      <c r="U11" s="20"/>
      <c r="V11" s="36"/>
      <c r="W11" s="20">
        <f>SUM(W9:W10)</f>
        <v>17771982250817</v>
      </c>
      <c r="X11" s="36"/>
      <c r="Y11" s="20">
        <f>SUM(Y9:Y10)</f>
        <v>23773616411199</v>
      </c>
      <c r="AA11" s="7">
        <v>99.83</v>
      </c>
    </row>
    <row r="12" spans="1:27" ht="13.5" thickTop="1" x14ac:dyDescent="0.2"/>
  </sheetData>
  <mergeCells count="15">
    <mergeCell ref="A8:C8"/>
    <mergeCell ref="A9:C9"/>
    <mergeCell ref="A10:C10"/>
    <mergeCell ref="A11:C11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N14"/>
  <sheetViews>
    <sheetView rightToLeft="1" workbookViewId="0">
      <selection activeCell="D17" sqref="C17:D17"/>
    </sheetView>
  </sheetViews>
  <sheetFormatPr defaultRowHeight="12.75" x14ac:dyDescent="0.2"/>
  <cols>
    <col min="1" max="1" width="6.28515625" bestFit="1" customWidth="1"/>
    <col min="2" max="2" width="19.42578125" customWidth="1"/>
    <col min="3" max="3" width="1.28515625" customWidth="1"/>
    <col min="4" max="4" width="15.7109375" bestFit="1" customWidth="1"/>
    <col min="5" max="5" width="1.28515625" customWidth="1"/>
    <col min="6" max="6" width="18.42578125" bestFit="1" customWidth="1"/>
    <col min="7" max="7" width="1.28515625" customWidth="1"/>
    <col min="8" max="8" width="18.5703125" bestFit="1" customWidth="1"/>
    <col min="9" max="9" width="1.28515625" customWidth="1"/>
    <col min="10" max="10" width="15.57031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4" ht="27.75" customHeight="1" x14ac:dyDescent="0.2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27.75" customHeight="1" x14ac:dyDescent="0.2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27.75" customHeigh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4.45" customHeight="1" x14ac:dyDescent="0.2"/>
    <row r="5" spans="1:14" ht="24.75" customHeight="1" x14ac:dyDescent="0.2">
      <c r="A5" s="1" t="s">
        <v>21</v>
      </c>
      <c r="B5" s="13" t="s">
        <v>22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27.75" customHeight="1" x14ac:dyDescent="0.2">
      <c r="A6" s="3"/>
      <c r="B6" s="3"/>
      <c r="C6" s="3"/>
      <c r="D6" s="9" t="s">
        <v>6</v>
      </c>
      <c r="E6" s="3"/>
      <c r="F6" s="14" t="s">
        <v>7</v>
      </c>
      <c r="G6" s="14"/>
      <c r="H6" s="14"/>
      <c r="I6" s="3"/>
      <c r="J6" s="29" t="s">
        <v>8</v>
      </c>
      <c r="K6" s="29"/>
      <c r="L6" s="29"/>
    </row>
    <row r="7" spans="1:14" ht="27.75" customHeight="1" x14ac:dyDescent="0.2">
      <c r="A7" s="3"/>
      <c r="B7" s="3"/>
      <c r="C7" s="3"/>
      <c r="D7" s="4"/>
      <c r="E7" s="3"/>
      <c r="F7" s="4"/>
      <c r="G7" s="4"/>
      <c r="H7" s="4"/>
      <c r="I7" s="3"/>
      <c r="J7" s="28"/>
      <c r="K7" s="3"/>
      <c r="L7" s="3"/>
    </row>
    <row r="8" spans="1:14" ht="27.75" customHeight="1" x14ac:dyDescent="0.2">
      <c r="A8" s="14" t="s">
        <v>23</v>
      </c>
      <c r="B8" s="14"/>
      <c r="C8" s="3"/>
      <c r="D8" s="9" t="s">
        <v>24</v>
      </c>
      <c r="E8" s="3"/>
      <c r="F8" s="9" t="s">
        <v>25</v>
      </c>
      <c r="G8" s="3"/>
      <c r="H8" s="9" t="s">
        <v>26</v>
      </c>
      <c r="I8" s="3"/>
      <c r="J8" s="9" t="s">
        <v>24</v>
      </c>
      <c r="K8" s="3"/>
      <c r="L8" s="9" t="s">
        <v>17</v>
      </c>
    </row>
    <row r="9" spans="1:14" ht="27.75" customHeight="1" x14ac:dyDescent="0.2">
      <c r="A9" s="21" t="s">
        <v>58</v>
      </c>
      <c r="B9" s="21"/>
      <c r="C9" s="3"/>
      <c r="D9" s="18">
        <v>29935534426</v>
      </c>
      <c r="E9" s="17"/>
      <c r="F9" s="18">
        <v>771614982834</v>
      </c>
      <c r="G9" s="17"/>
      <c r="H9" s="18">
        <v>770017385000</v>
      </c>
      <c r="I9" s="17"/>
      <c r="J9" s="18">
        <v>31533132260</v>
      </c>
      <c r="K9" s="3"/>
      <c r="L9" s="24">
        <v>1.2999999999999999E-3</v>
      </c>
      <c r="N9" s="30"/>
    </row>
    <row r="10" spans="1:14" ht="27.75" customHeight="1" x14ac:dyDescent="0.2">
      <c r="A10" s="27" t="s">
        <v>58</v>
      </c>
      <c r="B10" s="27"/>
      <c r="C10" s="3"/>
      <c r="D10" s="23">
        <v>475600</v>
      </c>
      <c r="E10" s="17"/>
      <c r="F10" s="23">
        <v>0</v>
      </c>
      <c r="G10" s="17"/>
      <c r="H10" s="23">
        <v>0</v>
      </c>
      <c r="I10" s="17"/>
      <c r="J10" s="23">
        <v>475600</v>
      </c>
      <c r="K10" s="3"/>
      <c r="L10" s="25">
        <v>0</v>
      </c>
    </row>
    <row r="11" spans="1:14" ht="27.75" customHeight="1" x14ac:dyDescent="0.2">
      <c r="A11" s="27" t="s">
        <v>58</v>
      </c>
      <c r="B11" s="27"/>
      <c r="C11" s="3"/>
      <c r="D11" s="23">
        <v>482572</v>
      </c>
      <c r="E11" s="17"/>
      <c r="F11" s="23">
        <v>0</v>
      </c>
      <c r="G11" s="17"/>
      <c r="H11" s="23">
        <v>0</v>
      </c>
      <c r="I11" s="17"/>
      <c r="J11" s="23">
        <v>482572</v>
      </c>
      <c r="K11" s="3"/>
      <c r="L11" s="25">
        <v>0</v>
      </c>
    </row>
    <row r="12" spans="1:14" ht="27.75" customHeight="1" x14ac:dyDescent="0.2">
      <c r="A12" s="22" t="s">
        <v>58</v>
      </c>
      <c r="B12" s="22"/>
      <c r="C12" s="3"/>
      <c r="D12" s="19">
        <v>4334242937</v>
      </c>
      <c r="E12" s="17"/>
      <c r="F12" s="19">
        <v>1741998682841</v>
      </c>
      <c r="G12" s="17"/>
      <c r="H12" s="19">
        <v>1742989751453</v>
      </c>
      <c r="I12" s="17"/>
      <c r="J12" s="19">
        <v>3343174325</v>
      </c>
      <c r="K12" s="3"/>
      <c r="L12" s="26">
        <v>1E-4</v>
      </c>
    </row>
    <row r="13" spans="1:14" ht="27.75" customHeight="1" thickBot="1" x14ac:dyDescent="0.25">
      <c r="A13" s="16" t="s">
        <v>20</v>
      </c>
      <c r="B13" s="16"/>
      <c r="C13" s="3"/>
      <c r="D13" s="20">
        <f>SUM(D9:D12)</f>
        <v>34270735535</v>
      </c>
      <c r="E13" s="36"/>
      <c r="F13" s="20">
        <f>SUM(F9:F12)</f>
        <v>2513613665675</v>
      </c>
      <c r="G13" s="36"/>
      <c r="H13" s="20">
        <f>SUM(H9:H12)</f>
        <v>2513007136453</v>
      </c>
      <c r="I13" s="36"/>
      <c r="J13" s="20">
        <f>SUM(J9:J12)</f>
        <v>34877264757</v>
      </c>
      <c r="K13" s="3"/>
      <c r="L13" s="31">
        <v>1.4E-3</v>
      </c>
    </row>
    <row r="14" spans="1:14" ht="13.5" thickTop="1" x14ac:dyDescent="0.2"/>
  </sheetData>
  <mergeCells count="12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3"/>
  <sheetViews>
    <sheetView rightToLeft="1" workbookViewId="0">
      <selection activeCell="B15" sqref="B1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9.25" customHeight="1" x14ac:dyDescent="0.2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9.25" customHeight="1" x14ac:dyDescent="0.2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9.25" customHeigh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4.45" customHeight="1" x14ac:dyDescent="0.2"/>
    <row r="5" spans="1:10" ht="29.1" customHeight="1" x14ac:dyDescent="0.2">
      <c r="A5" s="1" t="s">
        <v>28</v>
      </c>
      <c r="B5" s="13" t="s">
        <v>59</v>
      </c>
      <c r="C5" s="13"/>
      <c r="D5" s="13"/>
      <c r="E5" s="13"/>
      <c r="F5" s="13"/>
      <c r="G5" s="13"/>
      <c r="H5" s="13"/>
      <c r="I5" s="13"/>
      <c r="J5" s="13"/>
    </row>
    <row r="6" spans="1:10" ht="14.45" customHeight="1" x14ac:dyDescent="0.2">
      <c r="D6" s="37"/>
    </row>
    <row r="7" spans="1:10" ht="27.75" customHeight="1" x14ac:dyDescent="0.2">
      <c r="A7" s="14" t="s">
        <v>29</v>
      </c>
      <c r="B7" s="14"/>
      <c r="C7" s="3"/>
      <c r="D7" s="38" t="s">
        <v>30</v>
      </c>
      <c r="E7" s="3"/>
      <c r="F7" s="9" t="s">
        <v>24</v>
      </c>
      <c r="G7" s="3"/>
      <c r="H7" s="9" t="s">
        <v>31</v>
      </c>
      <c r="I7" s="3"/>
      <c r="J7" s="9" t="s">
        <v>32</v>
      </c>
    </row>
    <row r="8" spans="1:10" ht="27.75" customHeight="1" x14ac:dyDescent="0.2">
      <c r="A8" s="21" t="s">
        <v>54</v>
      </c>
      <c r="B8" s="21"/>
      <c r="C8" s="3"/>
      <c r="D8" s="39" t="s">
        <v>33</v>
      </c>
      <c r="E8" s="3"/>
      <c r="F8" s="18">
        <f>'درآمد سرمایه گذاری در سهام'!J11</f>
        <v>2298882512381</v>
      </c>
      <c r="G8" s="3"/>
      <c r="H8" s="5">
        <v>99.8</v>
      </c>
      <c r="I8" s="3"/>
      <c r="J8" s="5">
        <v>9.65</v>
      </c>
    </row>
    <row r="9" spans="1:10" ht="27.75" customHeight="1" x14ac:dyDescent="0.2">
      <c r="A9" s="27" t="s">
        <v>55</v>
      </c>
      <c r="B9" s="27"/>
      <c r="C9" s="3"/>
      <c r="D9" s="39" t="s">
        <v>34</v>
      </c>
      <c r="E9" s="3"/>
      <c r="F9" s="23">
        <f>'درآمد سپرده بانکی'!D11</f>
        <v>136695784</v>
      </c>
      <c r="G9" s="3"/>
      <c r="H9" s="34">
        <v>0.01</v>
      </c>
      <c r="I9" s="3"/>
      <c r="J9" s="34">
        <v>0</v>
      </c>
    </row>
    <row r="10" spans="1:10" ht="27.75" customHeight="1" x14ac:dyDescent="0.2">
      <c r="A10" s="22" t="s">
        <v>36</v>
      </c>
      <c r="B10" s="22"/>
      <c r="C10" s="3"/>
      <c r="D10" s="39" t="s">
        <v>35</v>
      </c>
      <c r="E10" s="3"/>
      <c r="F10" s="19">
        <f>'سایر درآمدها'!D9</f>
        <v>1045215435</v>
      </c>
      <c r="G10" s="3"/>
      <c r="H10" s="6">
        <v>0.19</v>
      </c>
      <c r="I10" s="3"/>
      <c r="J10" s="6">
        <v>0.02</v>
      </c>
    </row>
    <row r="11" spans="1:10" ht="27.75" customHeight="1" x14ac:dyDescent="0.2">
      <c r="A11" s="16" t="s">
        <v>20</v>
      </c>
      <c r="B11" s="16"/>
      <c r="C11" s="3"/>
      <c r="D11" s="39"/>
      <c r="E11" s="3"/>
      <c r="F11" s="20">
        <f>SUM(F8:F10)</f>
        <v>2300064423600</v>
      </c>
      <c r="G11" s="3"/>
      <c r="H11" s="7">
        <f>SUM(H8:H10)</f>
        <v>100</v>
      </c>
      <c r="I11" s="3"/>
      <c r="J11" s="7">
        <f>SUM(J8:J10)</f>
        <v>9.67</v>
      </c>
    </row>
    <row r="12" spans="1:10" x14ac:dyDescent="0.2">
      <c r="D12" s="37"/>
    </row>
    <row r="13" spans="1:10" x14ac:dyDescent="0.2">
      <c r="D13" s="37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V12"/>
  <sheetViews>
    <sheetView rightToLeft="1" workbookViewId="0">
      <selection activeCell="B6" sqref="B6"/>
    </sheetView>
  </sheetViews>
  <sheetFormatPr defaultRowHeight="12.75" x14ac:dyDescent="0.2"/>
  <cols>
    <col min="1" max="1" width="6.140625" bestFit="1" customWidth="1"/>
    <col min="2" max="2" width="25.140625" customWidth="1"/>
    <col min="3" max="3" width="1.28515625" customWidth="1"/>
    <col min="4" max="4" width="14.85546875" bestFit="1" customWidth="1"/>
    <col min="5" max="5" width="1.28515625" customWidth="1"/>
    <col min="6" max="6" width="20.7109375" customWidth="1"/>
    <col min="7" max="7" width="1.28515625" customWidth="1"/>
    <col min="8" max="8" width="13.7109375" customWidth="1"/>
    <col min="9" max="9" width="1.28515625" customWidth="1"/>
    <col min="10" max="10" width="22.85546875" customWidth="1"/>
    <col min="11" max="11" width="1.28515625" customWidth="1"/>
    <col min="12" max="12" width="17.28515625" bestFit="1" customWidth="1"/>
    <col min="13" max="13" width="1.28515625" customWidth="1"/>
    <col min="14" max="14" width="17.42578125" customWidth="1"/>
    <col min="15" max="15" width="1.28515625" customWidth="1"/>
    <col min="16" max="16" width="22.42578125" customWidth="1"/>
    <col min="17" max="17" width="1.28515625" customWidth="1"/>
    <col min="18" max="18" width="11.28515625" bestFit="1" customWidth="1"/>
    <col min="19" max="19" width="1.28515625" customWidth="1"/>
    <col min="20" max="20" width="22.28515625" customWidth="1"/>
    <col min="21" max="21" width="1.28515625" customWidth="1"/>
    <col min="22" max="22" width="19.28515625" customWidth="1"/>
    <col min="23" max="23" width="0.28515625" customWidth="1"/>
  </cols>
  <sheetData>
    <row r="1" spans="1:22" ht="29.25" customHeight="1" x14ac:dyDescent="0.2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ht="29.25" customHeight="1" x14ac:dyDescent="0.2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29.25" customHeigh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14.45" customHeight="1" x14ac:dyDescent="0.2"/>
    <row r="5" spans="1:22" ht="20.25" customHeight="1" x14ac:dyDescent="0.2">
      <c r="A5" s="1" t="s">
        <v>37</v>
      </c>
      <c r="B5" s="13" t="s">
        <v>54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26.25" customHeight="1" x14ac:dyDescent="0.2">
      <c r="A6" s="3"/>
      <c r="B6" s="3"/>
      <c r="C6" s="3"/>
      <c r="D6" s="14" t="s">
        <v>38</v>
      </c>
      <c r="E6" s="14"/>
      <c r="F6" s="14"/>
      <c r="G6" s="14"/>
      <c r="H6" s="14"/>
      <c r="I6" s="14"/>
      <c r="J6" s="14"/>
      <c r="K6" s="14"/>
      <c r="L6" s="14"/>
      <c r="M6" s="3"/>
      <c r="N6" s="14" t="s">
        <v>39</v>
      </c>
      <c r="O6" s="14"/>
      <c r="P6" s="14"/>
      <c r="Q6" s="14"/>
      <c r="R6" s="14"/>
      <c r="S6" s="14"/>
      <c r="T6" s="14"/>
      <c r="U6" s="14"/>
      <c r="V6" s="14"/>
    </row>
    <row r="7" spans="1:22" ht="26.25" customHeight="1" x14ac:dyDescent="0.2">
      <c r="A7" s="3"/>
      <c r="B7" s="3"/>
      <c r="C7" s="3"/>
      <c r="D7" s="4"/>
      <c r="E7" s="4"/>
      <c r="F7" s="4"/>
      <c r="G7" s="4"/>
      <c r="H7" s="4"/>
      <c r="I7" s="4"/>
      <c r="J7" s="15" t="s">
        <v>20</v>
      </c>
      <c r="K7" s="15"/>
      <c r="L7" s="15"/>
      <c r="M7" s="3"/>
      <c r="N7" s="4"/>
      <c r="O7" s="4"/>
      <c r="P7" s="4"/>
      <c r="Q7" s="4"/>
      <c r="R7" s="4"/>
      <c r="S7" s="4"/>
      <c r="T7" s="15" t="s">
        <v>20</v>
      </c>
      <c r="U7" s="15"/>
      <c r="V7" s="15"/>
    </row>
    <row r="8" spans="1:22" ht="26.25" customHeight="1" x14ac:dyDescent="0.2">
      <c r="A8" s="14" t="s">
        <v>40</v>
      </c>
      <c r="B8" s="14"/>
      <c r="C8" s="3"/>
      <c r="D8" s="9" t="s">
        <v>41</v>
      </c>
      <c r="E8" s="3"/>
      <c r="F8" s="9" t="s">
        <v>42</v>
      </c>
      <c r="G8" s="3"/>
      <c r="H8" s="9" t="s">
        <v>43</v>
      </c>
      <c r="I8" s="3"/>
      <c r="J8" s="10" t="s">
        <v>24</v>
      </c>
      <c r="K8" s="4"/>
      <c r="L8" s="10" t="s">
        <v>31</v>
      </c>
      <c r="M8" s="3"/>
      <c r="N8" s="9" t="s">
        <v>41</v>
      </c>
      <c r="O8" s="3"/>
      <c r="P8" s="9" t="s">
        <v>42</v>
      </c>
      <c r="Q8" s="3"/>
      <c r="R8" s="9" t="s">
        <v>43</v>
      </c>
      <c r="S8" s="3"/>
      <c r="T8" s="10" t="s">
        <v>24</v>
      </c>
      <c r="U8" s="4"/>
      <c r="V8" s="10" t="s">
        <v>31</v>
      </c>
    </row>
    <row r="9" spans="1:22" ht="26.25" customHeight="1" x14ac:dyDescent="0.2">
      <c r="A9" s="27" t="s">
        <v>19</v>
      </c>
      <c r="B9" s="27"/>
      <c r="C9" s="3"/>
      <c r="D9" s="23">
        <v>0</v>
      </c>
      <c r="E9" s="17"/>
      <c r="F9" s="23">
        <v>2091215749499</v>
      </c>
      <c r="G9" s="17"/>
      <c r="H9" s="23">
        <v>0</v>
      </c>
      <c r="I9" s="17"/>
      <c r="J9" s="23">
        <f>SUM(D9:H9)</f>
        <v>2091215749499</v>
      </c>
      <c r="K9" s="3"/>
      <c r="L9" s="34">
        <v>90.92</v>
      </c>
      <c r="M9" s="3"/>
      <c r="N9" s="23">
        <v>0</v>
      </c>
      <c r="O9" s="17"/>
      <c r="P9" s="23">
        <v>4957247589623</v>
      </c>
      <c r="Q9" s="17"/>
      <c r="R9" s="23">
        <v>0</v>
      </c>
      <c r="S9" s="17"/>
      <c r="T9" s="23">
        <f>SUM(N9:R9)</f>
        <v>4957247589623</v>
      </c>
      <c r="U9" s="3"/>
      <c r="V9" s="34">
        <v>88.12</v>
      </c>
    </row>
    <row r="10" spans="1:22" ht="26.25" customHeight="1" x14ac:dyDescent="0.2">
      <c r="A10" s="22" t="s">
        <v>18</v>
      </c>
      <c r="B10" s="22"/>
      <c r="C10" s="3"/>
      <c r="D10" s="19">
        <v>0</v>
      </c>
      <c r="E10" s="17"/>
      <c r="F10" s="19">
        <v>207666762882</v>
      </c>
      <c r="G10" s="17"/>
      <c r="H10" s="19">
        <v>0</v>
      </c>
      <c r="I10" s="17"/>
      <c r="J10" s="19">
        <f>SUM(D10:H10)</f>
        <v>207666762882</v>
      </c>
      <c r="K10" s="3"/>
      <c r="L10" s="6">
        <v>9.0299999999999994</v>
      </c>
      <c r="M10" s="3"/>
      <c r="N10" s="19">
        <v>0</v>
      </c>
      <c r="O10" s="17"/>
      <c r="P10" s="23">
        <v>663036535123</v>
      </c>
      <c r="Q10" s="17"/>
      <c r="R10" s="19">
        <v>0</v>
      </c>
      <c r="S10" s="17"/>
      <c r="T10" s="19">
        <f>SUM(N10:R10)</f>
        <v>663036535123</v>
      </c>
      <c r="U10" s="3"/>
      <c r="V10" s="6">
        <v>11.79</v>
      </c>
    </row>
    <row r="11" spans="1:22" ht="26.25" customHeight="1" thickBot="1" x14ac:dyDescent="0.25">
      <c r="A11" s="16" t="s">
        <v>20</v>
      </c>
      <c r="B11" s="16"/>
      <c r="C11" s="3"/>
      <c r="D11" s="20">
        <v>0</v>
      </c>
      <c r="E11" s="17"/>
      <c r="F11" s="20">
        <f>SUM(F9:F10)</f>
        <v>2298882512381</v>
      </c>
      <c r="G11" s="17"/>
      <c r="H11" s="20">
        <v>0</v>
      </c>
      <c r="I11" s="17"/>
      <c r="J11" s="20">
        <f>SUM(J9:J10)</f>
        <v>2298882512381</v>
      </c>
      <c r="K11" s="3"/>
      <c r="L11" s="7">
        <f>SUM(L9:L10)</f>
        <v>99.95</v>
      </c>
      <c r="M11" s="3"/>
      <c r="N11" s="20">
        <v>0</v>
      </c>
      <c r="O11" s="17"/>
      <c r="P11" s="20">
        <f>SUM(P9:P10)</f>
        <v>5620284124746</v>
      </c>
      <c r="Q11" s="17"/>
      <c r="R11" s="20">
        <f>SUM(R9:R10)</f>
        <v>0</v>
      </c>
      <c r="S11" s="17"/>
      <c r="T11" s="20">
        <f>SUM(T9:T10)</f>
        <v>5620284124746</v>
      </c>
      <c r="U11" s="3"/>
      <c r="V11" s="7">
        <f>SUM(V9:V10)</f>
        <v>99.91</v>
      </c>
    </row>
    <row r="12" spans="1:22" ht="13.5" thickTop="1" x14ac:dyDescent="0.2"/>
  </sheetData>
  <mergeCells count="12">
    <mergeCell ref="A11:B11"/>
    <mergeCell ref="A9:B9"/>
    <mergeCell ref="A10:B10"/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12"/>
  <sheetViews>
    <sheetView rightToLeft="1" workbookViewId="0">
      <selection activeCell="D18" sqref="D18"/>
    </sheetView>
  </sheetViews>
  <sheetFormatPr defaultRowHeight="12.75" x14ac:dyDescent="0.2"/>
  <cols>
    <col min="1" max="1" width="6" customWidth="1"/>
    <col min="2" max="2" width="24.85546875" customWidth="1"/>
    <col min="3" max="3" width="1.28515625" customWidth="1"/>
    <col min="4" max="4" width="32.28515625" customWidth="1"/>
    <col min="5" max="5" width="1.28515625" customWidth="1"/>
    <col min="6" max="6" width="36.140625" customWidth="1"/>
    <col min="7" max="7" width="0.28515625" customWidth="1"/>
  </cols>
  <sheetData>
    <row r="1" spans="1:6" ht="30.75" customHeight="1" x14ac:dyDescent="0.2">
      <c r="A1" s="12" t="s">
        <v>53</v>
      </c>
      <c r="B1" s="12"/>
      <c r="C1" s="12"/>
      <c r="D1" s="12"/>
      <c r="E1" s="12"/>
      <c r="F1" s="12"/>
    </row>
    <row r="2" spans="1:6" ht="30.75" customHeight="1" x14ac:dyDescent="0.2">
      <c r="A2" s="12" t="s">
        <v>27</v>
      </c>
      <c r="B2" s="12"/>
      <c r="C2" s="12"/>
      <c r="D2" s="12"/>
      <c r="E2" s="12"/>
      <c r="F2" s="12"/>
    </row>
    <row r="3" spans="1:6" ht="30.75" customHeight="1" x14ac:dyDescent="0.2">
      <c r="A3" s="12" t="s">
        <v>1</v>
      </c>
      <c r="B3" s="12"/>
      <c r="C3" s="12"/>
      <c r="D3" s="12"/>
      <c r="E3" s="12"/>
      <c r="F3" s="12"/>
    </row>
    <row r="4" spans="1:6" ht="14.45" customHeight="1" x14ac:dyDescent="0.2"/>
    <row r="5" spans="1:6" ht="27.75" customHeight="1" x14ac:dyDescent="0.2">
      <c r="A5" s="40" t="s">
        <v>34</v>
      </c>
      <c r="B5" s="13" t="s">
        <v>55</v>
      </c>
      <c r="C5" s="13"/>
      <c r="D5" s="13"/>
      <c r="E5" s="13"/>
      <c r="F5" s="13"/>
    </row>
    <row r="6" spans="1:6" ht="27.75" customHeight="1" x14ac:dyDescent="0.2">
      <c r="D6" s="9" t="s">
        <v>38</v>
      </c>
      <c r="F6" s="9" t="s">
        <v>39</v>
      </c>
    </row>
    <row r="7" spans="1:6" ht="27.75" customHeight="1" x14ac:dyDescent="0.2">
      <c r="A7" s="14" t="s">
        <v>44</v>
      </c>
      <c r="B7" s="14"/>
      <c r="D7" s="2" t="s">
        <v>45</v>
      </c>
      <c r="F7" s="2" t="s">
        <v>45</v>
      </c>
    </row>
    <row r="8" spans="1:6" ht="27.75" customHeight="1" x14ac:dyDescent="0.2">
      <c r="A8" s="21" t="s">
        <v>58</v>
      </c>
      <c r="B8" s="21"/>
      <c r="D8" s="18">
        <v>123012943</v>
      </c>
      <c r="E8" s="17"/>
      <c r="F8" s="18">
        <v>1203259949</v>
      </c>
    </row>
    <row r="9" spans="1:6" ht="27.75" customHeight="1" x14ac:dyDescent="0.2">
      <c r="A9" s="27" t="s">
        <v>58</v>
      </c>
      <c r="B9" s="27"/>
      <c r="D9" s="23">
        <v>0</v>
      </c>
      <c r="E9" s="17"/>
      <c r="F9" s="23">
        <v>4172</v>
      </c>
    </row>
    <row r="10" spans="1:6" ht="27.75" customHeight="1" x14ac:dyDescent="0.2">
      <c r="A10" s="22" t="s">
        <v>58</v>
      </c>
      <c r="B10" s="22"/>
      <c r="D10" s="19">
        <v>13682841</v>
      </c>
      <c r="E10" s="17"/>
      <c r="F10" s="19">
        <v>90096175</v>
      </c>
    </row>
    <row r="11" spans="1:6" ht="27.75" customHeight="1" thickBot="1" x14ac:dyDescent="0.25">
      <c r="A11" s="16" t="s">
        <v>20</v>
      </c>
      <c r="B11" s="16"/>
      <c r="D11" s="20">
        <f>SUM(D8:D10)</f>
        <v>136695784</v>
      </c>
      <c r="E11" s="17"/>
      <c r="F11" s="20">
        <f>SUM(F8:F10)</f>
        <v>1293360296</v>
      </c>
    </row>
    <row r="12" spans="1:6" ht="13.5" thickTop="1" x14ac:dyDescent="0.2"/>
  </sheetData>
  <mergeCells count="9">
    <mergeCell ref="A7:B7"/>
    <mergeCell ref="A8:B8"/>
    <mergeCell ref="A9:B9"/>
    <mergeCell ref="A10:B10"/>
    <mergeCell ref="A11:B11"/>
    <mergeCell ref="A1:F1"/>
    <mergeCell ref="A2:F2"/>
    <mergeCell ref="A3:F3"/>
    <mergeCell ref="B5:F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9"/>
  <sheetViews>
    <sheetView rightToLeft="1" workbookViewId="0">
      <selection activeCell="B19" sqref="B19"/>
    </sheetView>
  </sheetViews>
  <sheetFormatPr defaultRowHeight="12.75" x14ac:dyDescent="0.2"/>
  <cols>
    <col min="1" max="1" width="5.140625" customWidth="1"/>
    <col min="2" max="2" width="33.7109375" customWidth="1"/>
    <col min="3" max="3" width="1.28515625" customWidth="1"/>
    <col min="4" max="4" width="22.42578125" customWidth="1"/>
    <col min="5" max="5" width="1.28515625" customWidth="1"/>
    <col min="6" max="6" width="25" customWidth="1"/>
    <col min="7" max="7" width="0.28515625" customWidth="1"/>
  </cols>
  <sheetData>
    <row r="1" spans="1:6" ht="30.75" customHeight="1" x14ac:dyDescent="0.2">
      <c r="A1" s="12" t="s">
        <v>53</v>
      </c>
      <c r="B1" s="12"/>
      <c r="C1" s="12"/>
      <c r="D1" s="12"/>
      <c r="E1" s="12"/>
      <c r="F1" s="12"/>
    </row>
    <row r="2" spans="1:6" ht="30.75" customHeight="1" x14ac:dyDescent="0.2">
      <c r="A2" s="12" t="s">
        <v>27</v>
      </c>
      <c r="B2" s="12"/>
      <c r="C2" s="12"/>
      <c r="D2" s="12"/>
      <c r="E2" s="12"/>
      <c r="F2" s="12"/>
    </row>
    <row r="3" spans="1:6" ht="30.75" customHeight="1" x14ac:dyDescent="0.2">
      <c r="A3" s="12" t="s">
        <v>1</v>
      </c>
      <c r="B3" s="12"/>
      <c r="C3" s="12"/>
      <c r="D3" s="12"/>
      <c r="E3" s="12"/>
      <c r="F3" s="12"/>
    </row>
    <row r="4" spans="1:6" ht="14.45" customHeight="1" x14ac:dyDescent="0.2"/>
    <row r="5" spans="1:6" ht="29.1" customHeight="1" x14ac:dyDescent="0.2">
      <c r="A5" s="40" t="s">
        <v>56</v>
      </c>
      <c r="B5" s="13" t="s">
        <v>36</v>
      </c>
      <c r="C5" s="13"/>
      <c r="D5" s="13"/>
      <c r="E5" s="13"/>
      <c r="F5" s="13"/>
    </row>
    <row r="6" spans="1:6" ht="28.5" customHeight="1" x14ac:dyDescent="0.2">
      <c r="A6" s="3"/>
      <c r="B6" s="3"/>
      <c r="C6" s="3"/>
      <c r="D6" s="9" t="s">
        <v>38</v>
      </c>
      <c r="E6" s="3"/>
      <c r="F6" s="9" t="s">
        <v>8</v>
      </c>
    </row>
    <row r="7" spans="1:6" ht="28.5" customHeight="1" x14ac:dyDescent="0.2">
      <c r="A7" s="14" t="s">
        <v>36</v>
      </c>
      <c r="B7" s="14"/>
      <c r="C7" s="3"/>
      <c r="D7" s="10" t="s">
        <v>24</v>
      </c>
      <c r="E7" s="3"/>
      <c r="F7" s="10" t="s">
        <v>24</v>
      </c>
    </row>
    <row r="8" spans="1:6" ht="28.5" customHeight="1" x14ac:dyDescent="0.2">
      <c r="A8" s="22" t="s">
        <v>46</v>
      </c>
      <c r="B8" s="22"/>
      <c r="C8" s="3"/>
      <c r="D8" s="19">
        <v>1045215435</v>
      </c>
      <c r="E8" s="17"/>
      <c r="F8" s="19">
        <v>4255658696</v>
      </c>
    </row>
    <row r="9" spans="1:6" ht="28.5" customHeight="1" x14ac:dyDescent="0.2">
      <c r="A9" s="16" t="s">
        <v>20</v>
      </c>
      <c r="B9" s="16"/>
      <c r="C9" s="3"/>
      <c r="D9" s="20">
        <f>SUM(D8)</f>
        <v>1045215435</v>
      </c>
      <c r="E9" s="17"/>
      <c r="F9" s="20">
        <f>SUM(F8)</f>
        <v>4255658696</v>
      </c>
    </row>
  </sheetData>
  <mergeCells count="7">
    <mergeCell ref="A8:B8"/>
    <mergeCell ref="A9:B9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8"/>
  <sheetViews>
    <sheetView rightToLeft="1" workbookViewId="0">
      <selection activeCell="C10" sqref="C10"/>
    </sheetView>
  </sheetViews>
  <sheetFormatPr defaultRowHeight="12.75" x14ac:dyDescent="0.2"/>
  <cols>
    <col min="1" max="1" width="27" customWidth="1"/>
    <col min="2" max="2" width="1.28515625" customWidth="1"/>
    <col min="3" max="3" width="15.28515625" customWidth="1"/>
    <col min="4" max="4" width="1.28515625" customWidth="1"/>
    <col min="5" max="5" width="13.140625" customWidth="1"/>
    <col min="6" max="6" width="1.28515625" customWidth="1"/>
    <col min="7" max="7" width="15.5703125" customWidth="1"/>
    <col min="8" max="8" width="1.28515625" customWidth="1"/>
    <col min="9" max="9" width="16.7109375" customWidth="1"/>
    <col min="10" max="10" width="1.28515625" customWidth="1"/>
    <col min="11" max="11" width="14" customWidth="1"/>
    <col min="12" max="12" width="1.28515625" customWidth="1"/>
    <col min="13" max="13" width="17.5703125" customWidth="1"/>
    <col min="14" max="14" width="0.28515625" customWidth="1"/>
  </cols>
  <sheetData>
    <row r="1" spans="1:13" ht="29.25" customHeight="1" x14ac:dyDescent="0.2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9.25" customHeight="1" x14ac:dyDescent="0.2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9.25" customHeigh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4.45" customHeight="1" x14ac:dyDescent="0.2"/>
    <row r="5" spans="1:13" ht="27" customHeight="1" x14ac:dyDescent="0.2">
      <c r="A5" s="13" t="s">
        <v>50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27" customHeight="1" x14ac:dyDescent="0.2">
      <c r="A6" s="14" t="s">
        <v>29</v>
      </c>
      <c r="B6" s="3"/>
      <c r="C6" s="14" t="s">
        <v>38</v>
      </c>
      <c r="D6" s="14"/>
      <c r="E6" s="14"/>
      <c r="F6" s="14"/>
      <c r="G6" s="14"/>
      <c r="H6" s="3"/>
      <c r="I6" s="14" t="s">
        <v>39</v>
      </c>
      <c r="J6" s="14"/>
      <c r="K6" s="14"/>
      <c r="L6" s="14"/>
      <c r="M6" s="14"/>
    </row>
    <row r="7" spans="1:13" ht="27" customHeight="1" x14ac:dyDescent="0.2">
      <c r="A7" s="14"/>
      <c r="B7" s="3"/>
      <c r="C7" s="11" t="s">
        <v>48</v>
      </c>
      <c r="D7" s="4"/>
      <c r="E7" s="11" t="s">
        <v>47</v>
      </c>
      <c r="F7" s="4"/>
      <c r="G7" s="11" t="s">
        <v>49</v>
      </c>
      <c r="H7" s="3"/>
      <c r="I7" s="11" t="s">
        <v>48</v>
      </c>
      <c r="J7" s="4"/>
      <c r="K7" s="11" t="s">
        <v>47</v>
      </c>
      <c r="L7" s="4"/>
      <c r="M7" s="11" t="s">
        <v>49</v>
      </c>
    </row>
    <row r="8" spans="1:13" ht="27" customHeight="1" x14ac:dyDescent="0.2">
      <c r="A8" s="32" t="s">
        <v>58</v>
      </c>
      <c r="B8" s="3"/>
      <c r="C8" s="18">
        <v>123012943</v>
      </c>
      <c r="D8" s="17"/>
      <c r="E8" s="18">
        <v>0</v>
      </c>
      <c r="F8" s="17"/>
      <c r="G8" s="18">
        <v>123012943</v>
      </c>
      <c r="H8" s="17"/>
      <c r="I8" s="18">
        <v>609820819</v>
      </c>
      <c r="J8" s="17"/>
      <c r="K8" s="18">
        <v>0</v>
      </c>
      <c r="L8" s="17"/>
      <c r="M8" s="18">
        <v>1203259949</v>
      </c>
    </row>
    <row r="9" spans="1:13" ht="27" customHeight="1" x14ac:dyDescent="0.2">
      <c r="A9" s="33" t="s">
        <v>58</v>
      </c>
      <c r="B9" s="3"/>
      <c r="C9" s="23">
        <v>0</v>
      </c>
      <c r="D9" s="17"/>
      <c r="E9" s="23">
        <v>0</v>
      </c>
      <c r="F9" s="17"/>
      <c r="G9" s="23">
        <v>0</v>
      </c>
      <c r="H9" s="17"/>
      <c r="I9" s="23">
        <v>4172</v>
      </c>
      <c r="J9" s="17"/>
      <c r="K9" s="23">
        <v>0</v>
      </c>
      <c r="L9" s="17"/>
      <c r="M9" s="23">
        <v>4172</v>
      </c>
    </row>
    <row r="10" spans="1:13" ht="27" customHeight="1" x14ac:dyDescent="0.2">
      <c r="A10" s="35" t="s">
        <v>58</v>
      </c>
      <c r="B10" s="3"/>
      <c r="C10" s="19">
        <v>13682841</v>
      </c>
      <c r="D10" s="17"/>
      <c r="E10" s="19">
        <v>0</v>
      </c>
      <c r="F10" s="17"/>
      <c r="G10" s="19">
        <v>13682841</v>
      </c>
      <c r="H10" s="17"/>
      <c r="I10" s="19">
        <v>90096175</v>
      </c>
      <c r="J10" s="17"/>
      <c r="K10" s="19">
        <v>0</v>
      </c>
      <c r="L10" s="17"/>
      <c r="M10" s="19">
        <v>90096175</v>
      </c>
    </row>
    <row r="11" spans="1:13" ht="27" customHeight="1" x14ac:dyDescent="0.2">
      <c r="A11" s="8" t="s">
        <v>20</v>
      </c>
      <c r="B11" s="3"/>
      <c r="C11" s="20">
        <f>SUM(C8:C10)</f>
        <v>136695784</v>
      </c>
      <c r="D11" s="17"/>
      <c r="E11" s="20">
        <f>SUM(E8:E10)</f>
        <v>0</v>
      </c>
      <c r="F11" s="17"/>
      <c r="G11" s="20">
        <f>SUM(G8:G10)</f>
        <v>136695784</v>
      </c>
      <c r="H11" s="17"/>
      <c r="I11" s="20">
        <f>SUM(I8:I10)</f>
        <v>699921166</v>
      </c>
      <c r="J11" s="17"/>
      <c r="K11" s="20">
        <f>SUM(K8:K10)</f>
        <v>0</v>
      </c>
      <c r="L11" s="17"/>
      <c r="M11" s="20">
        <f>SUM(M8:M10)</f>
        <v>1293360296</v>
      </c>
    </row>
    <row r="15" spans="1:13" x14ac:dyDescent="0.2">
      <c r="E15" s="41"/>
      <c r="F15" s="41"/>
      <c r="G15" s="41"/>
    </row>
    <row r="16" spans="1:13" x14ac:dyDescent="0.2">
      <c r="E16" s="41"/>
      <c r="F16" s="41"/>
      <c r="G16" s="41"/>
    </row>
    <row r="17" spans="5:7" x14ac:dyDescent="0.2">
      <c r="E17" s="41"/>
      <c r="F17" s="41"/>
      <c r="G17" s="41"/>
    </row>
    <row r="18" spans="5:7" x14ac:dyDescent="0.2">
      <c r="E18" s="41"/>
      <c r="F18" s="41"/>
      <c r="G18" s="4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Q15"/>
  <sheetViews>
    <sheetView rightToLeft="1" workbookViewId="0">
      <selection activeCell="D9" sqref="D9"/>
    </sheetView>
  </sheetViews>
  <sheetFormatPr defaultRowHeight="12.75" x14ac:dyDescent="0.2"/>
  <cols>
    <col min="1" max="1" width="25.28515625" customWidth="1"/>
    <col min="2" max="2" width="1.28515625" customWidth="1"/>
    <col min="3" max="3" width="12.85546875" customWidth="1"/>
    <col min="4" max="4" width="1.28515625" customWidth="1"/>
    <col min="5" max="5" width="22.7109375" customWidth="1"/>
    <col min="6" max="6" width="1.28515625" customWidth="1"/>
    <col min="7" max="7" width="22.85546875" customWidth="1"/>
    <col min="8" max="8" width="1.28515625" customWidth="1"/>
    <col min="9" max="9" width="28.5703125" customWidth="1"/>
    <col min="10" max="10" width="1.28515625" customWidth="1"/>
    <col min="11" max="11" width="14" customWidth="1"/>
    <col min="12" max="12" width="1.28515625" customWidth="1"/>
    <col min="13" max="13" width="21.28515625" customWidth="1"/>
    <col min="14" max="14" width="1.28515625" customWidth="1"/>
    <col min="15" max="15" width="24.5703125" customWidth="1"/>
    <col min="16" max="16" width="1.28515625" customWidth="1"/>
    <col min="17" max="17" width="28.85546875" customWidth="1"/>
  </cols>
  <sheetData>
    <row r="1" spans="1:17" ht="30" customHeight="1" x14ac:dyDescent="0.2">
      <c r="A1" s="12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30" customHeight="1" x14ac:dyDescent="0.2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customHeight="1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4.45" customHeight="1" x14ac:dyDescent="0.2"/>
    <row r="5" spans="1:17" ht="27" customHeight="1" x14ac:dyDescent="0.2">
      <c r="A5" s="13" t="s">
        <v>52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27" customHeight="1" x14ac:dyDescent="0.2">
      <c r="A6" s="14" t="s">
        <v>29</v>
      </c>
      <c r="B6" s="3"/>
      <c r="C6" s="14" t="s">
        <v>38</v>
      </c>
      <c r="D6" s="14"/>
      <c r="E6" s="14"/>
      <c r="F6" s="14"/>
      <c r="G6" s="14"/>
      <c r="H6" s="14"/>
      <c r="I6" s="14"/>
      <c r="J6" s="3"/>
      <c r="K6" s="14" t="s">
        <v>39</v>
      </c>
      <c r="L6" s="14"/>
      <c r="M6" s="14"/>
      <c r="N6" s="14"/>
      <c r="O6" s="14"/>
      <c r="P6" s="14"/>
      <c r="Q6" s="14"/>
    </row>
    <row r="7" spans="1:17" ht="27" customHeight="1" x14ac:dyDescent="0.2">
      <c r="A7" s="14"/>
      <c r="B7" s="3"/>
      <c r="C7" s="11" t="s">
        <v>12</v>
      </c>
      <c r="D7" s="4"/>
      <c r="E7" s="11" t="s">
        <v>14</v>
      </c>
      <c r="F7" s="4"/>
      <c r="G7" s="11" t="s">
        <v>51</v>
      </c>
      <c r="H7" s="4"/>
      <c r="I7" s="11" t="s">
        <v>57</v>
      </c>
      <c r="J7" s="3"/>
      <c r="K7" s="11" t="s">
        <v>12</v>
      </c>
      <c r="L7" s="4"/>
      <c r="M7" s="11" t="s">
        <v>14</v>
      </c>
      <c r="N7" s="4"/>
      <c r="O7" s="11" t="s">
        <v>51</v>
      </c>
      <c r="P7" s="4"/>
      <c r="Q7" s="11" t="s">
        <v>57</v>
      </c>
    </row>
    <row r="8" spans="1:17" ht="27" customHeight="1" x14ac:dyDescent="0.2">
      <c r="A8" s="32" t="s">
        <v>19</v>
      </c>
      <c r="B8" s="42"/>
      <c r="C8" s="18">
        <v>1437148</v>
      </c>
      <c r="D8" s="36"/>
      <c r="E8" s="18">
        <v>20215153711680</v>
      </c>
      <c r="F8" s="36"/>
      <c r="G8" s="18">
        <f>I8-E8</f>
        <v>-18123937962181</v>
      </c>
      <c r="H8" s="36"/>
      <c r="I8" s="18">
        <v>2091215749499</v>
      </c>
      <c r="J8" s="36"/>
      <c r="K8" s="18">
        <v>1437148</v>
      </c>
      <c r="L8" s="36"/>
      <c r="M8" s="18">
        <v>20215153711680</v>
      </c>
      <c r="N8" s="36"/>
      <c r="O8" s="18">
        <f>Q8-M8</f>
        <v>-15257906122057</v>
      </c>
      <c r="P8" s="36"/>
      <c r="Q8" s="18">
        <v>4957247589623</v>
      </c>
    </row>
    <row r="9" spans="1:17" ht="27" customHeight="1" x14ac:dyDescent="0.2">
      <c r="A9" s="35" t="s">
        <v>18</v>
      </c>
      <c r="B9" s="42"/>
      <c r="C9" s="19">
        <v>3192</v>
      </c>
      <c r="D9" s="36"/>
      <c r="E9" s="19">
        <v>3558462699519</v>
      </c>
      <c r="F9" s="36"/>
      <c r="G9" s="19">
        <f>I9-E9</f>
        <v>-3350795936637</v>
      </c>
      <c r="H9" s="36"/>
      <c r="I9" s="19">
        <v>207666762882</v>
      </c>
      <c r="J9" s="36"/>
      <c r="K9" s="19">
        <v>3192</v>
      </c>
      <c r="L9" s="36"/>
      <c r="M9" s="19">
        <v>3558462699519</v>
      </c>
      <c r="N9" s="36"/>
      <c r="O9" s="19">
        <f>Q9-M9</f>
        <v>-2895426164396</v>
      </c>
      <c r="P9" s="36"/>
      <c r="Q9" s="19">
        <v>663036535123</v>
      </c>
    </row>
    <row r="10" spans="1:17" ht="27" customHeight="1" thickBot="1" x14ac:dyDescent="0.25">
      <c r="A10" s="8" t="s">
        <v>20</v>
      </c>
      <c r="B10" s="42"/>
      <c r="C10" s="20">
        <f>SUM(C8:C9)</f>
        <v>1440340</v>
      </c>
      <c r="D10" s="36"/>
      <c r="E10" s="20">
        <f>SUM(E8:E9)</f>
        <v>23773616411199</v>
      </c>
      <c r="F10" s="36"/>
      <c r="G10" s="20">
        <f>SUM(G8:G9)</f>
        <v>-21474733898818</v>
      </c>
      <c r="H10" s="36"/>
      <c r="I10" s="20">
        <f>SUM(I8:I9)</f>
        <v>2298882512381</v>
      </c>
      <c r="J10" s="36"/>
      <c r="K10" s="20">
        <f>SUM(K8:K9)</f>
        <v>1440340</v>
      </c>
      <c r="L10" s="36"/>
      <c r="M10" s="20">
        <f>SUM(M8:M9)</f>
        <v>23773616411199</v>
      </c>
      <c r="N10" s="36"/>
      <c r="O10" s="20">
        <f>SUM(O8:O9)</f>
        <v>-18153332286453</v>
      </c>
      <c r="P10" s="36"/>
      <c r="Q10" s="20">
        <f>SUM(Q8:Q9)</f>
        <v>5620284124746</v>
      </c>
    </row>
    <row r="11" spans="1:17" ht="13.5" thickTop="1" x14ac:dyDescent="0.2"/>
    <row r="13" spans="1:17" x14ac:dyDescent="0.2">
      <c r="C13" s="41"/>
      <c r="E13" s="41"/>
      <c r="F13" s="41"/>
      <c r="Q13" s="41"/>
    </row>
    <row r="14" spans="1:17" x14ac:dyDescent="0.2">
      <c r="C14" s="41"/>
      <c r="E14" s="41"/>
      <c r="F14" s="41"/>
      <c r="Q14" s="41"/>
    </row>
    <row r="15" spans="1:17" x14ac:dyDescent="0.2">
      <c r="C15" s="41"/>
      <c r="E15" s="41"/>
      <c r="F15" s="4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Masomeh Farahani</cp:lastModifiedBy>
  <dcterms:created xsi:type="dcterms:W3CDTF">2025-10-26T11:05:59Z</dcterms:created>
  <dcterms:modified xsi:type="dcterms:W3CDTF">2025-10-26T13:33:59Z</dcterms:modified>
</cp:coreProperties>
</file>