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قادری\صندوق کالایی کیمیا\گزارش پرتفو\05\"/>
    </mc:Choice>
  </mc:AlternateContent>
  <xr:revisionPtr revIDLastSave="0" documentId="13_ncr:1_{9467BE3B-8EAA-4E1E-9FB2-DB64FE98EEF4}" xr6:coauthVersionLast="47" xr6:coauthVersionMax="47" xr10:uidLastSave="{00000000-0000-0000-0000-000000000000}"/>
  <bookViews>
    <workbookView xWindow="-120" yWindow="-120" windowWidth="29040" windowHeight="15720" tabRatio="902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3">درآمد!$A$1:$J$11</definedName>
    <definedName name="_xlnm.Print_Area" localSheetId="5">'درآمد سپرده بانکی'!$A$1:$K$12</definedName>
    <definedName name="_xlnm.Print_Area" localSheetId="4">'درآمد سرمایه گذاری در سهام'!$A$1:$V$12</definedName>
    <definedName name="_xlnm.Print_Area" localSheetId="8">'درآمد ناشی از تغییر قیمت اوراق'!$A$1:$Q$11</definedName>
    <definedName name="_xlnm.Print_Area" localSheetId="6">'سایر درآمدها'!$A$1:$G$10</definedName>
    <definedName name="_xlnm.Print_Area" localSheetId="2">سپرده!$A$1:$M$13</definedName>
    <definedName name="_xlnm.Print_Area" localSheetId="1">سهام!$A$1:$AB$12</definedName>
    <definedName name="_xlnm.Print_Area" localSheetId="7">'سود سپرده بانکی'!$A$1:$N$12</definedName>
    <definedName name="_xlnm.Print_Area" localSheetId="0">'صورت وضعیت'!$B$9:$D$11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1" i="8" l="1"/>
  <c r="J11" i="8"/>
  <c r="L10" i="8"/>
  <c r="L9" i="8"/>
  <c r="M11" i="21"/>
  <c r="K11" i="21"/>
  <c r="Q11" i="21"/>
  <c r="F10" i="14"/>
  <c r="D10" i="14"/>
  <c r="F10" i="8" s="1"/>
  <c r="T11" i="9"/>
  <c r="T10" i="9"/>
  <c r="T9" i="9"/>
  <c r="J12" i="9"/>
  <c r="F8" i="8" s="1"/>
  <c r="J11" i="9"/>
  <c r="J10" i="9"/>
  <c r="J9" i="9"/>
  <c r="D13" i="7"/>
  <c r="AA12" i="2"/>
  <c r="W12" i="2"/>
  <c r="C11" i="21"/>
  <c r="E11" i="21"/>
  <c r="G11" i="21"/>
  <c r="I11" i="21"/>
  <c r="O11" i="21"/>
  <c r="M12" i="18"/>
  <c r="I12" i="18"/>
  <c r="G12" i="18"/>
  <c r="C12" i="18"/>
  <c r="H12" i="13"/>
  <c r="D12" i="13"/>
  <c r="F9" i="8" s="1"/>
  <c r="P12" i="9"/>
  <c r="F12" i="9"/>
  <c r="J13" i="7"/>
  <c r="H13" i="7"/>
  <c r="F13" i="7"/>
  <c r="Y12" i="2"/>
  <c r="S12" i="2"/>
  <c r="M12" i="2"/>
  <c r="K12" i="2"/>
  <c r="I12" i="2"/>
  <c r="G12" i="2"/>
  <c r="E12" i="2"/>
  <c r="H10" i="8" l="1"/>
  <c r="H9" i="8"/>
  <c r="H8" i="8"/>
  <c r="H11" i="8" s="1"/>
  <c r="F11" i="8"/>
  <c r="L9" i="9" s="1"/>
  <c r="T12" i="9"/>
  <c r="L8" i="8" s="1"/>
  <c r="L11" i="8" l="1"/>
  <c r="L11" i="9"/>
  <c r="L10" i="9"/>
  <c r="L12" i="9" s="1"/>
  <c r="V10" i="9" l="1"/>
  <c r="V9" i="9"/>
  <c r="N9" i="8"/>
  <c r="N10" i="8"/>
  <c r="N11" i="8" s="1"/>
  <c r="V11" i="9"/>
  <c r="N8" i="8"/>
  <c r="V12" i="9" l="1"/>
</calcChain>
</file>

<file path=xl/sharedStrings.xml><?xml version="1.0" encoding="utf-8"?>
<sst xmlns="http://schemas.openxmlformats.org/spreadsheetml/2006/main" count="165" uniqueCount="64">
  <si>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</si>
  <si>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</si>
  <si>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</si>
  <si>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</si>
  <si>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</si>
  <si>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</si>
  <si>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</si>
  <si>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</si>
  <si>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</si>
  <si>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</si>
  <si>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</si>
  <si>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</si>
  <si>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</si>
  <si>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</si>
  <si>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</si>
  <si>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</si>
  <si>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</si>
  <si>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</si>
  <si>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سکه طلا GoldCoin</t>
  </si>
  <si>
    <t>شمش طلا GoldBar</t>
  </si>
  <si>
    <t>شمش نقره SilverBar</t>
  </si>
  <si>
    <t>جمع</t>
  </si>
  <si>
    <t>-4-1</t>
  </si>
  <si>
    <t>سپرده های بانکی</t>
  </si>
  <si>
    <t>مبلغ</t>
  </si>
  <si>
    <t>افزایش</t>
  </si>
  <si>
    <t>کاهش</t>
  </si>
  <si>
    <t>سپرده کوتاه مدت بانک تجارت پارک ساعی</t>
  </si>
  <si>
    <t>سپرده کوتاه مدت بانک ملت مسجد جامع شهرک غرب</t>
  </si>
  <si>
    <t>سپرده کوتاه مدت بانک خاورمیانه نیاوران</t>
  </si>
  <si>
    <t>سپرده کوتاه مدت بانک ملت بلوار کشاورز</t>
  </si>
  <si>
    <t>صورت وضعیت درآمدها</t>
  </si>
  <si>
    <t>-2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</si>
  <si>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</si>
  <si>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</si>
  <si>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</si>
  <si>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</si>
  <si>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</si>
  <si>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</si>
  <si>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3-2</t>
  </si>
  <si>
    <t>سایر درآمدها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</si>
  <si>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</si>
  <si>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</si>
  <si>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</si>
  <si>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</si>
  <si>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</si>
  <si>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</si>
  <si>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</si>
  <si>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</si>
  <si>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</si>
  <si>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</si>
  <si>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</si>
  <si>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</si>
  <si>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</si>
  <si>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</si>
  <si>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</si>
  <si>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</si>
  <si>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</si>
  <si>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</si>
  <si>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صندوق سرمایه‌گذاری چند کالایی کیمیا</t>
  </si>
  <si>
    <t>درآمد حاصل از سرمایه‌گذاری‌ها</t>
  </si>
  <si>
    <t>درآمد حاصل از سرمایه‌گذاری در سهام و حق تقدم سهام</t>
  </si>
  <si>
    <t>درآمد حاصل از سرمایه‌گذاری در سپرده بانکی</t>
  </si>
  <si>
    <t>سرمایه‌گذاری در سپرده‌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</si>
</sst>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333333"/>
      <name val="IRANSans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37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164" fontId="0" fillId="0" borderId="0" xfId="1" applyNumberFormat="1" applyFont="1" applyAlignment="1">
      <alignment horizontal="left"/>
    </xf>
    <xf numFmtId="43" fontId="0" fillId="0" borderId="0" xfId="0" applyNumberFormat="1" applyAlignment="1">
      <alignment horizontal="left"/>
    </xf>
    <xf numFmtId="37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3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1"/>
  <sheetViews>
    <sheetView rightToLeft="1" tabSelected="1" topLeftCell="A4" workbookViewId="0">
      <selection activeCell="B23" sqref="B23"/>
    </sheetView>
  </sheetViews>
  <sheetFormatPr defaultRowHeight="12.75"/>
  <cols>
    <col min="1" max="1" width="7.42578125" customWidth="1"/>
    <col min="2" max="4" width="23.28515625" customWidth="1"/>
  </cols>
  <sheetData>
    <row r="1" spans="2:4" ht="29.1" customHeight="1"/>
    <row r="2" spans="2:4" ht="21.75" customHeight="1"/>
    <row r="3" spans="2:4" ht="21.75" customHeight="1"/>
    <row r="9" spans="2:4" ht="25.5">
      <c r="B9" s="48" t="s">
        <v>59</v>
      </c>
      <c r="C9" s="48"/>
      <c r="D9" s="48"/>
    </row>
    <row r="10" spans="2:4" ht="25.5">
      <c r="B10" s="48" t="s">
        <v>0</v>
      </c>
      <c r="C10" s="48"/>
      <c r="D10" s="48"/>
    </row>
    <row r="11" spans="2:4" ht="25.5">
      <c r="B11" s="48" t="s">
        <v>1</v>
      </c>
      <c r="C11" s="48"/>
      <c r="D11" s="48"/>
    </row>
  </sheetData>
  <mergeCells count="3">
    <mergeCell ref="B9:D9"/>
    <mergeCell ref="B10:D10"/>
    <mergeCell ref="B11:D11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8"/>
  <sheetViews>
    <sheetView rightToLeft="1" workbookViewId="0">
      <selection activeCell="U18" sqref="U18"/>
    </sheetView>
  </sheetViews>
  <sheetFormatPr defaultRowHeight="12.75"/>
  <cols>
    <col min="1" max="1" width="3.5703125" bestFit="1" customWidth="1"/>
    <col min="2" max="2" width="2.5703125" customWidth="1"/>
    <col min="3" max="3" width="18.7109375" customWidth="1"/>
    <col min="4" max="4" width="1.28515625" customWidth="1"/>
    <col min="5" max="5" width="10.5703125" bestFit="1" customWidth="1"/>
    <col min="6" max="6" width="1.28515625" customWidth="1"/>
    <col min="7" max="7" width="19.7109375" bestFit="1" customWidth="1"/>
    <col min="8" max="8" width="1.28515625" customWidth="1"/>
    <col min="9" max="9" width="19.7109375" bestFit="1" customWidth="1"/>
    <col min="10" max="10" width="1.28515625" customWidth="1"/>
    <col min="11" max="11" width="10.28515625" bestFit="1" customWidth="1"/>
    <col min="12" max="12" width="1.28515625" customWidth="1"/>
    <col min="13" max="13" width="18.28515625" bestFit="1" customWidth="1"/>
    <col min="14" max="14" width="1.28515625" customWidth="1"/>
    <col min="15" max="15" width="5.5703125" bestFit="1" customWidth="1"/>
    <col min="16" max="16" width="1.28515625" customWidth="1"/>
    <col min="17" max="17" width="10.42578125" bestFit="1" customWidth="1"/>
    <col min="18" max="18" width="1.28515625" customWidth="1"/>
    <col min="19" max="19" width="10.5703125" bestFit="1" customWidth="1"/>
    <col min="20" max="20" width="1.28515625" customWidth="1"/>
    <col min="21" max="21" width="16.28515625" bestFit="1" customWidth="1"/>
    <col min="22" max="22" width="1.28515625" customWidth="1"/>
    <col min="23" max="23" width="19.5703125" bestFit="1" customWidth="1"/>
    <col min="24" max="24" width="1.28515625" customWidth="1"/>
    <col min="25" max="25" width="19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customHeight="1">
      <c r="A1" s="48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25.5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25.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s="12" customFormat="1" ht="31.5" customHeight="1">
      <c r="A4" s="1" t="s">
        <v>2</v>
      </c>
      <c r="B4" s="55" t="s">
        <v>3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</row>
    <row r="5" spans="1:27" s="12" customFormat="1" ht="31.5" customHeight="1">
      <c r="A5" s="55" t="s">
        <v>4</v>
      </c>
      <c r="B5" s="55"/>
      <c r="C5" s="55" t="s">
        <v>5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27" s="12" customFormat="1" ht="31.5" customHeight="1">
      <c r="E6" s="51" t="s">
        <v>6</v>
      </c>
      <c r="F6" s="51"/>
      <c r="G6" s="51"/>
      <c r="H6" s="51"/>
      <c r="I6" s="51"/>
      <c r="K6" s="51" t="s">
        <v>7</v>
      </c>
      <c r="L6" s="51"/>
      <c r="M6" s="51"/>
      <c r="N6" s="51"/>
      <c r="O6" s="51"/>
      <c r="P6" s="51"/>
      <c r="Q6" s="51"/>
      <c r="S6" s="51" t="s">
        <v>8</v>
      </c>
      <c r="T6" s="51"/>
      <c r="U6" s="51"/>
      <c r="V6" s="51"/>
      <c r="W6" s="51"/>
      <c r="X6" s="51"/>
      <c r="Y6" s="51"/>
      <c r="Z6" s="51"/>
      <c r="AA6" s="51"/>
    </row>
    <row r="7" spans="1:27" s="12" customFormat="1" ht="31.5" customHeight="1">
      <c r="E7" s="13"/>
      <c r="F7" s="13"/>
      <c r="G7" s="13"/>
      <c r="H7" s="13"/>
      <c r="I7" s="13"/>
      <c r="K7" s="54" t="s">
        <v>9</v>
      </c>
      <c r="L7" s="54"/>
      <c r="M7" s="54"/>
      <c r="N7" s="13"/>
      <c r="O7" s="54" t="s">
        <v>10</v>
      </c>
      <c r="P7" s="54"/>
      <c r="Q7" s="54"/>
      <c r="S7" s="13"/>
      <c r="T7" s="13"/>
      <c r="U7" s="13"/>
      <c r="V7" s="13"/>
      <c r="W7" s="13"/>
      <c r="X7" s="13"/>
      <c r="Y7" s="13"/>
      <c r="Z7" s="13"/>
      <c r="AA7" s="13"/>
    </row>
    <row r="8" spans="1:27" s="12" customFormat="1" ht="31.5" customHeight="1">
      <c r="A8" s="51" t="s">
        <v>11</v>
      </c>
      <c r="B8" s="51"/>
      <c r="C8" s="51"/>
      <c r="E8" s="2" t="s">
        <v>12</v>
      </c>
      <c r="G8" s="2" t="s">
        <v>13</v>
      </c>
      <c r="I8" s="2" t="s">
        <v>14</v>
      </c>
      <c r="K8" s="4" t="s">
        <v>12</v>
      </c>
      <c r="L8" s="13"/>
      <c r="M8" s="4" t="s">
        <v>13</v>
      </c>
      <c r="O8" s="4" t="s">
        <v>12</v>
      </c>
      <c r="P8" s="13"/>
      <c r="Q8" s="4" t="s">
        <v>15</v>
      </c>
      <c r="S8" s="2" t="s">
        <v>12</v>
      </c>
      <c r="U8" s="2" t="s">
        <v>16</v>
      </c>
      <c r="W8" s="2" t="s">
        <v>13</v>
      </c>
      <c r="Y8" s="2" t="s">
        <v>14</v>
      </c>
      <c r="AA8" s="2" t="s">
        <v>17</v>
      </c>
    </row>
    <row r="9" spans="1:27" s="12" customFormat="1" ht="31.5" customHeight="1">
      <c r="A9" s="52" t="s">
        <v>18</v>
      </c>
      <c r="B9" s="52"/>
      <c r="C9" s="52"/>
      <c r="E9" s="20">
        <v>3713</v>
      </c>
      <c r="F9" s="23"/>
      <c r="G9" s="20">
        <v>3546030173628</v>
      </c>
      <c r="H9" s="23"/>
      <c r="I9" s="20">
        <v>6976077225000</v>
      </c>
      <c r="J9" s="23"/>
      <c r="K9" s="20">
        <v>0</v>
      </c>
      <c r="L9" s="23"/>
      <c r="M9" s="20">
        <v>0</v>
      </c>
      <c r="N9" s="23"/>
      <c r="O9" s="20">
        <v>0</v>
      </c>
      <c r="P9" s="23"/>
      <c r="Q9" s="20">
        <v>0</v>
      </c>
      <c r="R9" s="23"/>
      <c r="S9" s="20">
        <v>3713</v>
      </c>
      <c r="T9" s="23"/>
      <c r="U9" s="20">
        <v>2069000000</v>
      </c>
      <c r="V9" s="23"/>
      <c r="W9" s="20">
        <v>3546030173628</v>
      </c>
      <c r="X9" s="23"/>
      <c r="Y9" s="20">
        <v>7677395626875</v>
      </c>
      <c r="AA9" s="25">
        <v>9.3007074463975314</v>
      </c>
    </row>
    <row r="10" spans="1:27" s="12" customFormat="1" ht="31.5" customHeight="1">
      <c r="A10" s="53" t="s">
        <v>19</v>
      </c>
      <c r="B10" s="53"/>
      <c r="C10" s="53"/>
      <c r="E10" s="21">
        <v>2411323</v>
      </c>
      <c r="F10" s="23"/>
      <c r="G10" s="21">
        <v>36724508146394</v>
      </c>
      <c r="H10" s="23"/>
      <c r="I10" s="21">
        <v>59994039415153.797</v>
      </c>
      <c r="J10" s="23"/>
      <c r="K10" s="21">
        <v>0</v>
      </c>
      <c r="L10" s="23"/>
      <c r="M10" s="21">
        <v>0</v>
      </c>
      <c r="N10" s="23"/>
      <c r="O10" s="21">
        <v>0</v>
      </c>
      <c r="P10" s="23"/>
      <c r="Q10" s="21">
        <v>0</v>
      </c>
      <c r="R10" s="23"/>
      <c r="S10" s="21">
        <v>2411323</v>
      </c>
      <c r="T10" s="23"/>
      <c r="U10" s="21">
        <v>28000000</v>
      </c>
      <c r="V10" s="23"/>
      <c r="W10" s="21">
        <v>36724508146394</v>
      </c>
      <c r="X10" s="23"/>
      <c r="Y10" s="21">
        <v>67355003094400</v>
      </c>
      <c r="AA10" s="26">
        <v>81.59657379636748</v>
      </c>
    </row>
    <row r="11" spans="1:27" s="12" customFormat="1" ht="31.5" customHeight="1">
      <c r="A11" s="49" t="s">
        <v>20</v>
      </c>
      <c r="B11" s="49"/>
      <c r="C11" s="49"/>
      <c r="E11" s="21">
        <v>0</v>
      </c>
      <c r="F11" s="23"/>
      <c r="G11" s="24">
        <v>0</v>
      </c>
      <c r="H11" s="23"/>
      <c r="I11" s="24">
        <v>0</v>
      </c>
      <c r="J11" s="23"/>
      <c r="K11" s="24">
        <v>1663875</v>
      </c>
      <c r="L11" s="23"/>
      <c r="M11" s="24">
        <v>6799999157622.8398</v>
      </c>
      <c r="N11" s="23"/>
      <c r="O11" s="24">
        <v>0</v>
      </c>
      <c r="P11" s="23"/>
      <c r="Q11" s="24">
        <v>0</v>
      </c>
      <c r="R11" s="23"/>
      <c r="S11" s="24">
        <v>1663875</v>
      </c>
      <c r="T11" s="23"/>
      <c r="U11" s="24">
        <v>4510070</v>
      </c>
      <c r="V11" s="23"/>
      <c r="W11" s="24">
        <v>6799999157622</v>
      </c>
      <c r="X11" s="23"/>
      <c r="Y11" s="24">
        <v>7486182658719</v>
      </c>
      <c r="AA11" s="27">
        <v>9.0690643263594186</v>
      </c>
    </row>
    <row r="12" spans="1:27" s="12" customFormat="1" ht="31.5" customHeight="1">
      <c r="A12" s="50" t="s">
        <v>21</v>
      </c>
      <c r="B12" s="50"/>
      <c r="C12" s="50"/>
      <c r="E12" s="22">
        <f>SUM(E9:E11)</f>
        <v>2415036</v>
      </c>
      <c r="F12" s="23"/>
      <c r="G12" s="22">
        <f>SUM(G9:G11)</f>
        <v>40270538320022</v>
      </c>
      <c r="H12" s="23"/>
      <c r="I12" s="22">
        <f>SUM(I9:I11)</f>
        <v>66970116640153.797</v>
      </c>
      <c r="J12" s="23"/>
      <c r="K12" s="22">
        <f>SUM(K9:K11)</f>
        <v>1663875</v>
      </c>
      <c r="L12" s="23"/>
      <c r="M12" s="22">
        <f>SUM(M9:M11)</f>
        <v>6799999157622.8398</v>
      </c>
      <c r="N12" s="23"/>
      <c r="O12" s="22">
        <v>0</v>
      </c>
      <c r="P12" s="23"/>
      <c r="Q12" s="22">
        <v>0</v>
      </c>
      <c r="R12" s="23"/>
      <c r="S12" s="22">
        <f>SUM(S9:S11)</f>
        <v>4078911</v>
      </c>
      <c r="T12" s="23"/>
      <c r="U12" s="22"/>
      <c r="V12" s="23"/>
      <c r="W12" s="22">
        <f>SUM(W9:W11)</f>
        <v>47070537477644</v>
      </c>
      <c r="X12" s="23"/>
      <c r="Y12" s="22">
        <f>SUM(Y9:Y11)</f>
        <v>82518581379994</v>
      </c>
      <c r="AA12" s="28">
        <f>SUM(AA9:AA11)</f>
        <v>99.966345569124442</v>
      </c>
    </row>
    <row r="13" spans="1:27">
      <c r="E13" s="11"/>
    </row>
    <row r="17" spans="25:25">
      <c r="Y17" s="39"/>
    </row>
    <row r="18" spans="25:25">
      <c r="Y18" s="40"/>
    </row>
  </sheetData>
  <mergeCells count="16"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11:C11"/>
    <mergeCell ref="A12:C12"/>
    <mergeCell ref="A8:C8"/>
    <mergeCell ref="A9:C9"/>
    <mergeCell ref="A10:C10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activeCell="F26" sqref="F26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23.5703125" customWidth="1"/>
    <col min="5" max="5" width="1.28515625" customWidth="1"/>
    <col min="6" max="6" width="23.28515625" customWidth="1"/>
    <col min="7" max="7" width="1.28515625" customWidth="1"/>
    <col min="8" max="8" width="22.7109375" customWidth="1"/>
    <col min="9" max="9" width="1.28515625" customWidth="1"/>
    <col min="10" max="10" width="21.42578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7" customHeight="1">
      <c r="A1" s="48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7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7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4.45" customHeight="1"/>
    <row r="5" spans="1:12" ht="25.5" customHeight="1">
      <c r="A5" s="1" t="s">
        <v>22</v>
      </c>
      <c r="B5" s="55" t="s">
        <v>63</v>
      </c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2" ht="25.5" customHeight="1">
      <c r="D6" s="2" t="s">
        <v>6</v>
      </c>
      <c r="F6" s="51" t="s">
        <v>7</v>
      </c>
      <c r="G6" s="51"/>
      <c r="H6" s="51"/>
      <c r="J6" s="57" t="s">
        <v>8</v>
      </c>
      <c r="K6" s="57"/>
      <c r="L6" s="57"/>
    </row>
    <row r="7" spans="1:12" ht="25.5" customHeight="1">
      <c r="A7" s="51" t="s">
        <v>23</v>
      </c>
      <c r="B7" s="51"/>
      <c r="D7" s="2" t="s">
        <v>24</v>
      </c>
      <c r="F7" s="2" t="s">
        <v>25</v>
      </c>
      <c r="H7" s="2" t="s">
        <v>26</v>
      </c>
      <c r="J7" s="2" t="s">
        <v>24</v>
      </c>
      <c r="L7" s="2" t="s">
        <v>17</v>
      </c>
    </row>
    <row r="8" spans="1:12" ht="25.5" customHeight="1">
      <c r="A8" s="58" t="s">
        <v>27</v>
      </c>
      <c r="B8" s="58"/>
      <c r="D8" s="20">
        <v>14132899610</v>
      </c>
      <c r="E8" s="23"/>
      <c r="F8" s="20">
        <v>0</v>
      </c>
      <c r="G8" s="23"/>
      <c r="H8" s="20">
        <v>0</v>
      </c>
      <c r="I8" s="23"/>
      <c r="J8" s="20">
        <v>14132899610</v>
      </c>
      <c r="L8" s="29">
        <v>2.0000000000000001E-4</v>
      </c>
    </row>
    <row r="9" spans="1:12" ht="25.5" customHeight="1">
      <c r="A9" s="59" t="s">
        <v>28</v>
      </c>
      <c r="B9" s="59"/>
      <c r="D9" s="21">
        <v>400600</v>
      </c>
      <c r="E9" s="23"/>
      <c r="F9" s="21">
        <v>0</v>
      </c>
      <c r="G9" s="23"/>
      <c r="H9" s="21">
        <v>0</v>
      </c>
      <c r="I9" s="23"/>
      <c r="J9" s="21">
        <v>400600</v>
      </c>
      <c r="L9" s="30">
        <v>4.8530303557424242E-7</v>
      </c>
    </row>
    <row r="10" spans="1:12" ht="25.5" customHeight="1">
      <c r="A10" s="59" t="s">
        <v>28</v>
      </c>
      <c r="B10" s="59"/>
      <c r="D10" s="21">
        <v>18448177939</v>
      </c>
      <c r="E10" s="23"/>
      <c r="F10" s="21">
        <v>75050021</v>
      </c>
      <c r="G10" s="23"/>
      <c r="H10" s="21">
        <v>13852984641</v>
      </c>
      <c r="I10" s="23"/>
      <c r="J10" s="21">
        <v>4670243319</v>
      </c>
      <c r="L10" s="30">
        <v>1E-4</v>
      </c>
    </row>
    <row r="11" spans="1:12" ht="25.5" customHeight="1">
      <c r="A11" s="59" t="s">
        <v>29</v>
      </c>
      <c r="B11" s="59"/>
      <c r="D11" s="21">
        <v>3448791595</v>
      </c>
      <c r="E11" s="23"/>
      <c r="F11" s="21">
        <v>44415869</v>
      </c>
      <c r="G11" s="23"/>
      <c r="H11" s="21">
        <v>0</v>
      </c>
      <c r="I11" s="23"/>
      <c r="J11" s="21">
        <v>3493207464</v>
      </c>
      <c r="L11" s="30">
        <v>0</v>
      </c>
    </row>
    <row r="12" spans="1:12" ht="25.5" customHeight="1">
      <c r="A12" s="56" t="s">
        <v>30</v>
      </c>
      <c r="B12" s="56"/>
      <c r="D12" s="24">
        <v>4000004388557</v>
      </c>
      <c r="E12" s="23"/>
      <c r="F12" s="24">
        <v>2805479470552</v>
      </c>
      <c r="G12" s="23"/>
      <c r="H12" s="24">
        <v>6800000101800</v>
      </c>
      <c r="I12" s="23"/>
      <c r="J12" s="24">
        <v>5483757309</v>
      </c>
      <c r="L12" s="31">
        <v>1E-4</v>
      </c>
    </row>
    <row r="13" spans="1:12" ht="25.5" customHeight="1">
      <c r="A13" s="50" t="s">
        <v>21</v>
      </c>
      <c r="B13" s="50"/>
      <c r="D13" s="22">
        <f>SUM(D8:D12)</f>
        <v>4036034658301</v>
      </c>
      <c r="E13" s="23"/>
      <c r="F13" s="22">
        <f>SUM(F8:F12)</f>
        <v>2805598936442</v>
      </c>
      <c r="G13" s="23"/>
      <c r="H13" s="22">
        <f>SUM(H8:H12)</f>
        <v>6813853086441</v>
      </c>
      <c r="I13" s="23"/>
      <c r="J13" s="22">
        <f>SUM(J8:J12)</f>
        <v>27780508302</v>
      </c>
      <c r="L13" s="28">
        <v>0.03</v>
      </c>
    </row>
    <row r="15" spans="1:12">
      <c r="L15" s="42"/>
    </row>
    <row r="16" spans="1:12">
      <c r="J16" s="41"/>
      <c r="L16" s="42"/>
    </row>
    <row r="17" spans="10:12">
      <c r="J17" s="41"/>
      <c r="L17" s="42"/>
    </row>
    <row r="18" spans="10:12">
      <c r="L18" s="42"/>
    </row>
    <row r="19" spans="10:12">
      <c r="L19" s="42"/>
    </row>
    <row r="20" spans="10:12">
      <c r="L20" s="42"/>
    </row>
    <row r="21" spans="10:12">
      <c r="L21" s="42"/>
    </row>
  </sheetData>
  <mergeCells count="13">
    <mergeCell ref="A1:L1"/>
    <mergeCell ref="A2:L2"/>
    <mergeCell ref="A3:L3"/>
    <mergeCell ref="B5:L5"/>
    <mergeCell ref="F6:H6"/>
    <mergeCell ref="A12:B12"/>
    <mergeCell ref="A13:B13"/>
    <mergeCell ref="J6:L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4"/>
  <sheetViews>
    <sheetView rightToLeft="1" workbookViewId="0">
      <selection activeCell="F16" sqref="F16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9.140625" customWidth="1"/>
    <col min="9" max="9" width="1.28515625" customWidth="1"/>
    <col min="10" max="10" width="19.42578125" customWidth="1"/>
    <col min="11" max="11" width="1.28515625" customWidth="1"/>
    <col min="12" max="12" width="22" customWidth="1"/>
    <col min="13" max="13" width="1.28515625" customWidth="1"/>
    <col min="14" max="14" width="17.28515625" bestFit="1" customWidth="1"/>
    <col min="15" max="15" width="1.28515625" customWidth="1"/>
    <col min="16" max="16" width="19.42578125" customWidth="1"/>
  </cols>
  <sheetData>
    <row r="1" spans="1:16" ht="24.75" customHeight="1">
      <c r="A1" s="48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6"/>
      <c r="L1" s="6"/>
      <c r="M1" s="6"/>
      <c r="N1" s="6"/>
      <c r="O1" s="6"/>
      <c r="P1" s="6"/>
    </row>
    <row r="2" spans="1:16" ht="24.75" customHeight="1">
      <c r="A2" s="48" t="s">
        <v>31</v>
      </c>
      <c r="B2" s="48"/>
      <c r="C2" s="48"/>
      <c r="D2" s="48"/>
      <c r="E2" s="48"/>
      <c r="F2" s="48"/>
      <c r="G2" s="48"/>
      <c r="H2" s="48"/>
      <c r="I2" s="48"/>
      <c r="J2" s="48"/>
      <c r="K2" s="6"/>
      <c r="L2" s="6"/>
      <c r="M2" s="6"/>
      <c r="N2" s="6"/>
      <c r="O2" s="6"/>
      <c r="P2" s="6"/>
    </row>
    <row r="3" spans="1:16" ht="24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6"/>
      <c r="L3" s="6"/>
      <c r="M3" s="6"/>
      <c r="N3" s="6"/>
      <c r="O3" s="6"/>
      <c r="P3" s="6"/>
    </row>
    <row r="4" spans="1:16" ht="14.45" customHeight="1"/>
    <row r="5" spans="1:16" ht="27.75" customHeight="1">
      <c r="A5" s="1" t="s">
        <v>32</v>
      </c>
      <c r="B5" s="55" t="s">
        <v>60</v>
      </c>
      <c r="C5" s="55"/>
      <c r="D5" s="55"/>
      <c r="E5" s="55"/>
      <c r="F5" s="55"/>
      <c r="G5" s="55"/>
      <c r="H5" s="55"/>
      <c r="I5" s="55"/>
      <c r="J5" s="55"/>
      <c r="K5" s="7"/>
      <c r="L5" s="7"/>
      <c r="M5" s="7"/>
      <c r="N5" s="7"/>
      <c r="O5" s="7"/>
      <c r="P5" s="7"/>
    </row>
    <row r="6" spans="1:16" ht="27.75" customHeight="1">
      <c r="A6" s="12"/>
      <c r="B6" s="12"/>
      <c r="C6" s="12"/>
      <c r="D6" s="12"/>
      <c r="E6" s="12"/>
      <c r="F6" s="60" t="s">
        <v>42</v>
      </c>
      <c r="G6" s="60"/>
      <c r="H6" s="60"/>
      <c r="I6" s="60"/>
      <c r="J6" s="60"/>
      <c r="K6" s="12"/>
      <c r="L6" s="60" t="s">
        <v>43</v>
      </c>
      <c r="M6" s="60"/>
      <c r="N6" s="60"/>
      <c r="O6" s="60"/>
      <c r="P6" s="60"/>
    </row>
    <row r="7" spans="1:16" ht="27.75" customHeight="1">
      <c r="A7" s="51" t="s">
        <v>33</v>
      </c>
      <c r="B7" s="51"/>
      <c r="C7" s="12"/>
      <c r="D7" s="2" t="s">
        <v>34</v>
      </c>
      <c r="E7" s="12"/>
      <c r="F7" s="2" t="s">
        <v>24</v>
      </c>
      <c r="G7" s="12"/>
      <c r="H7" s="2" t="s">
        <v>35</v>
      </c>
      <c r="I7" s="12"/>
      <c r="J7" s="2" t="s">
        <v>36</v>
      </c>
      <c r="K7" s="12"/>
      <c r="L7" s="8" t="s">
        <v>24</v>
      </c>
      <c r="M7" s="12"/>
      <c r="N7" s="8" t="s">
        <v>35</v>
      </c>
      <c r="O7" s="12"/>
      <c r="P7" s="8" t="s">
        <v>36</v>
      </c>
    </row>
    <row r="8" spans="1:16" ht="27.75" customHeight="1">
      <c r="A8" s="52" t="s">
        <v>61</v>
      </c>
      <c r="B8" s="52"/>
      <c r="C8" s="12"/>
      <c r="D8" s="32" t="s">
        <v>37</v>
      </c>
      <c r="E8" s="33"/>
      <c r="F8" s="20">
        <f>'درآمد سرمایه گذاری در سهام'!J12</f>
        <v>8748465582219</v>
      </c>
      <c r="G8" s="33"/>
      <c r="H8" s="25">
        <f>F8/F11*100</f>
        <v>99.892700222134195</v>
      </c>
      <c r="I8" s="33"/>
      <c r="J8" s="25">
        <v>10.6</v>
      </c>
      <c r="K8" s="33"/>
      <c r="L8" s="20">
        <f>'درآمد سرمایه گذاری در سهام'!T12</f>
        <v>10275716344936</v>
      </c>
      <c r="M8" s="33"/>
      <c r="N8" s="25">
        <f>L8/L11*100</f>
        <v>99.796912599247804</v>
      </c>
      <c r="O8" s="33"/>
      <c r="P8" s="25">
        <v>12.448418209928356</v>
      </c>
    </row>
    <row r="9" spans="1:16" ht="27.75" customHeight="1">
      <c r="A9" s="53" t="s">
        <v>62</v>
      </c>
      <c r="B9" s="53"/>
      <c r="C9" s="12"/>
      <c r="D9" s="34" t="s">
        <v>38</v>
      </c>
      <c r="E9" s="33"/>
      <c r="F9" s="21">
        <f>'درآمد سپرده بانکی'!D12</f>
        <v>5598936442</v>
      </c>
      <c r="G9" s="33"/>
      <c r="H9" s="26">
        <f>F9/F11*100</f>
        <v>6.3930397200194181E-2</v>
      </c>
      <c r="I9" s="33"/>
      <c r="J9" s="26">
        <v>0.01</v>
      </c>
      <c r="K9" s="33"/>
      <c r="L9" s="21">
        <f>'درآمد سپرده بانکی'!H12</f>
        <v>6132984142</v>
      </c>
      <c r="M9" s="33"/>
      <c r="N9" s="26">
        <f>L9/L11*100</f>
        <v>5.9563037928092873E-2</v>
      </c>
      <c r="O9" s="33"/>
      <c r="P9" s="26">
        <v>7.4297449356996769E-3</v>
      </c>
    </row>
    <row r="10" spans="1:16" ht="27.75" customHeight="1">
      <c r="A10" s="49" t="s">
        <v>40</v>
      </c>
      <c r="B10" s="49"/>
      <c r="C10" s="12"/>
      <c r="D10" s="34" t="s">
        <v>39</v>
      </c>
      <c r="E10" s="33"/>
      <c r="F10" s="24">
        <f>'سایر درآمدها'!D10</f>
        <v>3798230834</v>
      </c>
      <c r="G10" s="33"/>
      <c r="H10" s="27">
        <f>F10/F11*100</f>
        <v>4.3369380665608345E-2</v>
      </c>
      <c r="I10" s="33"/>
      <c r="J10" s="27">
        <v>0</v>
      </c>
      <c r="K10" s="33"/>
      <c r="L10" s="24">
        <f>'سایر درآمدها'!F10</f>
        <v>14778169009</v>
      </c>
      <c r="M10" s="33"/>
      <c r="N10" s="27">
        <f>L10/L11*100</f>
        <v>0.14352436282409575</v>
      </c>
      <c r="O10" s="33"/>
      <c r="P10" s="27">
        <v>1.7902871393651758E-2</v>
      </c>
    </row>
    <row r="11" spans="1:16" ht="27.75" customHeight="1" thickBot="1">
      <c r="A11" s="50" t="s">
        <v>21</v>
      </c>
      <c r="B11" s="50"/>
      <c r="C11" s="12"/>
      <c r="D11" s="19"/>
      <c r="E11" s="33"/>
      <c r="F11" s="22">
        <f>SUM(F8:F10)</f>
        <v>8757862749495</v>
      </c>
      <c r="G11" s="33"/>
      <c r="H11" s="28">
        <f>SUM(H8:H10)</f>
        <v>100</v>
      </c>
      <c r="I11" s="33"/>
      <c r="J11" s="28">
        <f>SUM(J8:J10)</f>
        <v>10.61</v>
      </c>
      <c r="K11" s="33"/>
      <c r="L11" s="22">
        <f>SUM(L8:L10)</f>
        <v>10296627498087</v>
      </c>
      <c r="M11" s="33"/>
      <c r="N11" s="28">
        <f>SUM(N8:N10)</f>
        <v>99.999999999999986</v>
      </c>
      <c r="O11" s="33"/>
      <c r="P11" s="28">
        <f>SUM(P8:P10)</f>
        <v>12.473750826257707</v>
      </c>
    </row>
    <row r="12" spans="1:16" ht="13.5" thickTop="1"/>
    <row r="14" spans="1:16">
      <c r="J14" s="41"/>
      <c r="P14" s="41"/>
    </row>
    <row r="18" spans="10:16">
      <c r="J18" s="42"/>
      <c r="L18" s="47"/>
    </row>
    <row r="19" spans="10:16">
      <c r="J19" s="42"/>
      <c r="P19" s="42"/>
    </row>
    <row r="20" spans="10:16">
      <c r="J20" s="42"/>
      <c r="P20" s="42"/>
    </row>
    <row r="21" spans="10:16">
      <c r="J21" s="42"/>
      <c r="L21" s="39"/>
      <c r="P21" s="42"/>
    </row>
    <row r="22" spans="10:16">
      <c r="P22" s="42"/>
    </row>
    <row r="23" spans="10:16">
      <c r="P23" s="42"/>
    </row>
    <row r="24" spans="10:16">
      <c r="P24" s="42"/>
    </row>
  </sheetData>
  <mergeCells count="11">
    <mergeCell ref="L6:P6"/>
    <mergeCell ref="A11:B11"/>
    <mergeCell ref="A8:B8"/>
    <mergeCell ref="A9:B9"/>
    <mergeCell ref="A10:B10"/>
    <mergeCell ref="A1:J1"/>
    <mergeCell ref="A2:J2"/>
    <mergeCell ref="A3:J3"/>
    <mergeCell ref="B5:J5"/>
    <mergeCell ref="A7:B7"/>
    <mergeCell ref="F6:J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49"/>
  <sheetViews>
    <sheetView rightToLeft="1" workbookViewId="0">
      <selection activeCell="J20" sqref="J20"/>
    </sheetView>
  </sheetViews>
  <sheetFormatPr defaultRowHeight="12.75"/>
  <cols>
    <col min="1" max="1" width="5.140625" style="12" customWidth="1"/>
    <col min="2" max="2" width="18.140625" style="12" customWidth="1"/>
    <col min="3" max="3" width="1.28515625" style="12" customWidth="1"/>
    <col min="4" max="4" width="14.7109375" style="12" bestFit="1" customWidth="1"/>
    <col min="5" max="5" width="1.28515625" style="12" customWidth="1"/>
    <col min="6" max="6" width="19.85546875" style="12" customWidth="1"/>
    <col min="7" max="7" width="1.28515625" style="12" customWidth="1"/>
    <col min="8" max="8" width="13" style="12" customWidth="1"/>
    <col min="9" max="9" width="1.28515625" style="12" customWidth="1"/>
    <col min="10" max="10" width="20.28515625" style="12" customWidth="1"/>
    <col min="11" max="11" width="1.28515625" style="12" customWidth="1"/>
    <col min="12" max="12" width="17.28515625" style="12" bestFit="1" customWidth="1"/>
    <col min="13" max="13" width="1.28515625" style="12" customWidth="1"/>
    <col min="14" max="14" width="14.7109375" style="12" bestFit="1" customWidth="1"/>
    <col min="15" max="15" width="1.28515625" style="12" customWidth="1"/>
    <col min="16" max="16" width="20.7109375" style="12" customWidth="1"/>
    <col min="17" max="17" width="1.28515625" style="12" customWidth="1"/>
    <col min="18" max="18" width="13" style="12" customWidth="1"/>
    <col min="19" max="19" width="1.28515625" style="12" customWidth="1"/>
    <col min="20" max="20" width="19.140625" style="12" customWidth="1"/>
    <col min="21" max="21" width="1.28515625" style="12" customWidth="1"/>
    <col min="22" max="22" width="17.28515625" style="12" bestFit="1" customWidth="1"/>
    <col min="23" max="16384" width="9.140625" style="12"/>
  </cols>
  <sheetData>
    <row r="1" spans="1:22" ht="25.5" customHeight="1">
      <c r="A1" s="48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ht="25.5" customHeight="1">
      <c r="A2" s="48" t="s">
        <v>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25.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ht="14.45" customHeight="1"/>
    <row r="5" spans="1:22" ht="27.75" customHeight="1">
      <c r="A5" s="1" t="s">
        <v>41</v>
      </c>
      <c r="B5" s="55" t="s">
        <v>61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1:22" ht="27.75" customHeight="1">
      <c r="D6" s="51" t="s">
        <v>42</v>
      </c>
      <c r="E6" s="51"/>
      <c r="F6" s="51"/>
      <c r="G6" s="51"/>
      <c r="H6" s="51"/>
      <c r="I6" s="51"/>
      <c r="J6" s="51"/>
      <c r="K6" s="51"/>
      <c r="L6" s="51"/>
      <c r="N6" s="51" t="s">
        <v>43</v>
      </c>
      <c r="O6" s="51"/>
      <c r="P6" s="51"/>
      <c r="Q6" s="51"/>
      <c r="R6" s="51"/>
      <c r="S6" s="51"/>
      <c r="T6" s="51"/>
      <c r="U6" s="51"/>
      <c r="V6" s="51"/>
    </row>
    <row r="7" spans="1:22" ht="27.75" customHeight="1">
      <c r="D7" s="13"/>
      <c r="E7" s="13"/>
      <c r="F7" s="13"/>
      <c r="G7" s="13"/>
      <c r="H7" s="13"/>
      <c r="I7" s="13"/>
      <c r="J7" s="54" t="s">
        <v>21</v>
      </c>
      <c r="K7" s="54"/>
      <c r="L7" s="54"/>
      <c r="N7" s="13"/>
      <c r="O7" s="13"/>
      <c r="P7" s="13"/>
      <c r="Q7" s="13"/>
      <c r="R7" s="13"/>
      <c r="S7" s="13"/>
      <c r="T7" s="54" t="s">
        <v>21</v>
      </c>
      <c r="U7" s="54"/>
      <c r="V7" s="54"/>
    </row>
    <row r="8" spans="1:22" ht="27.75" customHeight="1">
      <c r="A8" s="51" t="s">
        <v>44</v>
      </c>
      <c r="B8" s="51"/>
      <c r="D8" s="2" t="s">
        <v>45</v>
      </c>
      <c r="F8" s="2" t="s">
        <v>46</v>
      </c>
      <c r="H8" s="2" t="s">
        <v>47</v>
      </c>
      <c r="J8" s="4" t="s">
        <v>24</v>
      </c>
      <c r="K8" s="13"/>
      <c r="L8" s="4" t="s">
        <v>35</v>
      </c>
      <c r="N8" s="2" t="s">
        <v>45</v>
      </c>
      <c r="P8" s="2" t="s">
        <v>46</v>
      </c>
      <c r="R8" s="2" t="s">
        <v>47</v>
      </c>
      <c r="T8" s="4" t="s">
        <v>24</v>
      </c>
      <c r="U8" s="13"/>
      <c r="V8" s="4" t="s">
        <v>35</v>
      </c>
    </row>
    <row r="9" spans="1:22" ht="27.75" customHeight="1">
      <c r="A9" s="52" t="s">
        <v>20</v>
      </c>
      <c r="B9" s="52"/>
      <c r="D9" s="15">
        <v>0</v>
      </c>
      <c r="E9" s="33"/>
      <c r="F9" s="15">
        <v>686183501097</v>
      </c>
      <c r="G9" s="33"/>
      <c r="H9" s="15">
        <v>0</v>
      </c>
      <c r="I9" s="33"/>
      <c r="J9" s="15">
        <f>SUM(D9:H9)</f>
        <v>686183501097</v>
      </c>
      <c r="K9" s="33"/>
      <c r="L9" s="25">
        <f>J9/درآمد!F11*100</f>
        <v>7.8350565740090765</v>
      </c>
      <c r="M9" s="33"/>
      <c r="N9" s="15">
        <v>0</v>
      </c>
      <c r="O9" s="33"/>
      <c r="P9" s="15">
        <v>686183501097</v>
      </c>
      <c r="Q9" s="33"/>
      <c r="R9" s="15">
        <v>0</v>
      </c>
      <c r="S9" s="33"/>
      <c r="T9" s="15">
        <f>SUM(N9:R9)</f>
        <v>686183501097</v>
      </c>
      <c r="U9" s="33"/>
      <c r="V9" s="25">
        <f>T9/درآمد!L11*100</f>
        <v>6.6641577664578548</v>
      </c>
    </row>
    <row r="10" spans="1:22" ht="27.75" customHeight="1">
      <c r="A10" s="53" t="s">
        <v>19</v>
      </c>
      <c r="B10" s="53"/>
      <c r="D10" s="17">
        <v>0</v>
      </c>
      <c r="E10" s="33"/>
      <c r="F10" s="17">
        <v>7360963679247</v>
      </c>
      <c r="G10" s="33"/>
      <c r="H10" s="17">
        <v>0</v>
      </c>
      <c r="I10" s="33"/>
      <c r="J10" s="17">
        <f>SUM(D10:H10)</f>
        <v>7360963679247</v>
      </c>
      <c r="K10" s="33"/>
      <c r="L10" s="26">
        <f>J10/درآمد!F11*100</f>
        <v>84.049772071062108</v>
      </c>
      <c r="M10" s="33"/>
      <c r="N10" s="17">
        <v>0</v>
      </c>
      <c r="O10" s="33"/>
      <c r="P10" s="17">
        <v>8843686289464</v>
      </c>
      <c r="Q10" s="33"/>
      <c r="R10" s="17">
        <v>0</v>
      </c>
      <c r="S10" s="33"/>
      <c r="T10" s="17">
        <f>SUM(N10:R10)</f>
        <v>8843686289464</v>
      </c>
      <c r="U10" s="33"/>
      <c r="V10" s="26">
        <f>T10/درآمد!L11*100</f>
        <v>85.88915439649594</v>
      </c>
    </row>
    <row r="11" spans="1:22" ht="27.75" customHeight="1">
      <c r="A11" s="49" t="s">
        <v>18</v>
      </c>
      <c r="B11" s="49"/>
      <c r="D11" s="35">
        <v>0</v>
      </c>
      <c r="E11" s="33"/>
      <c r="F11" s="35">
        <v>701318401875</v>
      </c>
      <c r="G11" s="33"/>
      <c r="H11" s="35">
        <v>0</v>
      </c>
      <c r="I11" s="33"/>
      <c r="J11" s="35">
        <f>SUM(D11:H11)</f>
        <v>701318401875</v>
      </c>
      <c r="K11" s="33"/>
      <c r="L11" s="27">
        <f>J11/درآمد!F11*100</f>
        <v>8.0078715770630193</v>
      </c>
      <c r="M11" s="33"/>
      <c r="N11" s="35">
        <v>0</v>
      </c>
      <c r="O11" s="33"/>
      <c r="P11" s="17">
        <v>745846554375</v>
      </c>
      <c r="Q11" s="33"/>
      <c r="R11" s="35">
        <v>0</v>
      </c>
      <c r="S11" s="33"/>
      <c r="T11" s="35">
        <f>SUM(N11:R11)</f>
        <v>745846554375</v>
      </c>
      <c r="U11" s="33"/>
      <c r="V11" s="27">
        <f>T11/درآمد!L11*100</f>
        <v>7.2436004362940203</v>
      </c>
    </row>
    <row r="12" spans="1:22" ht="27.75" customHeight="1" thickBot="1">
      <c r="A12" s="50" t="s">
        <v>21</v>
      </c>
      <c r="B12" s="50"/>
      <c r="C12" s="46"/>
      <c r="D12" s="19">
        <v>0</v>
      </c>
      <c r="E12" s="45"/>
      <c r="F12" s="19">
        <f>SUM(F9:F11)</f>
        <v>8748465582219</v>
      </c>
      <c r="G12" s="45"/>
      <c r="H12" s="19">
        <v>0</v>
      </c>
      <c r="I12" s="45"/>
      <c r="J12" s="19">
        <f>SUM(J9:J11)</f>
        <v>8748465582219</v>
      </c>
      <c r="K12" s="45"/>
      <c r="L12" s="28">
        <f>SUM(L9:L11)</f>
        <v>99.892700222134195</v>
      </c>
      <c r="M12" s="45"/>
      <c r="N12" s="19">
        <v>0</v>
      </c>
      <c r="O12" s="45"/>
      <c r="P12" s="19">
        <f>SUM(P9:P11)</f>
        <v>10275716344936</v>
      </c>
      <c r="Q12" s="45"/>
      <c r="R12" s="19">
        <v>0</v>
      </c>
      <c r="S12" s="45"/>
      <c r="T12" s="19">
        <f>SUM(T9:T11)</f>
        <v>10275716344936</v>
      </c>
      <c r="U12" s="45"/>
      <c r="V12" s="28">
        <f>SUM(V9:V11)</f>
        <v>99.796912599247818</v>
      </c>
    </row>
    <row r="13" spans="1:22" ht="13.5" thickTop="1"/>
    <row r="17" spans="16:16">
      <c r="P17" s="36"/>
    </row>
    <row r="18" spans="16:16">
      <c r="P18" s="36"/>
    </row>
    <row r="19" spans="16:16">
      <c r="P19" s="36"/>
    </row>
    <row r="20" spans="16:16">
      <c r="P20" s="36"/>
    </row>
    <row r="21" spans="16:16">
      <c r="P21" s="37"/>
    </row>
    <row r="22" spans="16:16">
      <c r="P22" s="36"/>
    </row>
    <row r="23" spans="16:16">
      <c r="P23" s="36"/>
    </row>
    <row r="24" spans="16:16">
      <c r="P24" s="36"/>
    </row>
    <row r="25" spans="16:16">
      <c r="P25" s="36"/>
    </row>
    <row r="26" spans="16:16">
      <c r="P26" s="38"/>
    </row>
    <row r="27" spans="16:16">
      <c r="P27" s="36"/>
    </row>
    <row r="28" spans="16:16">
      <c r="P28" s="36"/>
    </row>
    <row r="29" spans="16:16">
      <c r="P29" s="36"/>
    </row>
    <row r="30" spans="16:16">
      <c r="P30" s="36"/>
    </row>
    <row r="31" spans="16:16">
      <c r="P31" s="36"/>
    </row>
    <row r="32" spans="16:16">
      <c r="P32" s="36"/>
    </row>
    <row r="33" spans="16:16">
      <c r="P33" s="36"/>
    </row>
    <row r="34" spans="16:16">
      <c r="P34" s="36"/>
    </row>
    <row r="35" spans="16:16">
      <c r="P35" s="36"/>
    </row>
    <row r="36" spans="16:16">
      <c r="P36" s="36"/>
    </row>
    <row r="37" spans="16:16">
      <c r="P37" s="36"/>
    </row>
    <row r="38" spans="16:16">
      <c r="P38" s="36"/>
    </row>
    <row r="39" spans="16:16">
      <c r="P39" s="36"/>
    </row>
    <row r="40" spans="16:16">
      <c r="P40" s="36"/>
    </row>
    <row r="41" spans="16:16">
      <c r="P41" s="36"/>
    </row>
    <row r="42" spans="16:16">
      <c r="P42" s="36"/>
    </row>
    <row r="43" spans="16:16">
      <c r="P43" s="36"/>
    </row>
    <row r="44" spans="16:16">
      <c r="P44" s="36"/>
    </row>
    <row r="45" spans="16:16">
      <c r="P45" s="36"/>
    </row>
    <row r="46" spans="16:16">
      <c r="P46" s="36"/>
    </row>
    <row r="47" spans="16:16">
      <c r="P47" s="36"/>
    </row>
    <row r="48" spans="16:16">
      <c r="P48" s="36"/>
    </row>
    <row r="49" spans="16:16">
      <c r="P49" s="36"/>
    </row>
  </sheetData>
  <mergeCells count="13">
    <mergeCell ref="A1:V1"/>
    <mergeCell ref="A2:V2"/>
    <mergeCell ref="A3:V3"/>
    <mergeCell ref="B5:V5"/>
    <mergeCell ref="D6:L6"/>
    <mergeCell ref="N6:V6"/>
    <mergeCell ref="A10:B10"/>
    <mergeCell ref="A11:B11"/>
    <mergeCell ref="A12:B12"/>
    <mergeCell ref="J7:L7"/>
    <mergeCell ref="T7:V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A6" sqref="A6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7" customHeight="1">
      <c r="A1" s="48" t="s">
        <v>59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7" customHeight="1">
      <c r="A2" s="48" t="s">
        <v>31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7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/>
    <row r="5" spans="1:10" ht="28.5" customHeight="1">
      <c r="A5" s="44" t="s">
        <v>38</v>
      </c>
      <c r="B5" s="55" t="s">
        <v>62</v>
      </c>
      <c r="C5" s="55"/>
      <c r="D5" s="55"/>
      <c r="E5" s="55"/>
      <c r="F5" s="55"/>
      <c r="G5" s="55"/>
      <c r="H5" s="55"/>
      <c r="I5" s="55"/>
      <c r="J5" s="55"/>
    </row>
    <row r="6" spans="1:10" ht="28.5" customHeight="1">
      <c r="D6" s="51" t="s">
        <v>42</v>
      </c>
      <c r="E6" s="51"/>
      <c r="F6" s="51"/>
      <c r="H6" s="51" t="s">
        <v>43</v>
      </c>
      <c r="I6" s="51"/>
      <c r="J6" s="51"/>
    </row>
    <row r="7" spans="1:10" ht="50.25" customHeight="1">
      <c r="A7" s="51" t="s">
        <v>48</v>
      </c>
      <c r="B7" s="51"/>
      <c r="D7" s="5" t="s">
        <v>49</v>
      </c>
      <c r="E7" s="3"/>
      <c r="F7" s="5" t="s">
        <v>50</v>
      </c>
      <c r="H7" s="5" t="s">
        <v>49</v>
      </c>
      <c r="I7" s="3"/>
      <c r="J7" s="5" t="s">
        <v>50</v>
      </c>
    </row>
    <row r="8" spans="1:10" ht="28.5" customHeight="1">
      <c r="A8" s="52" t="s">
        <v>27</v>
      </c>
      <c r="B8" s="52"/>
      <c r="D8" s="20">
        <v>0</v>
      </c>
      <c r="E8" s="23"/>
      <c r="F8" s="20"/>
      <c r="G8" s="23"/>
      <c r="H8" s="20">
        <v>198018261</v>
      </c>
      <c r="I8" s="23"/>
      <c r="J8" s="20"/>
    </row>
    <row r="9" spans="1:10" ht="28.5" customHeight="1">
      <c r="A9" s="53" t="s">
        <v>28</v>
      </c>
      <c r="B9" s="53"/>
      <c r="D9" s="21">
        <v>75050021</v>
      </c>
      <c r="E9" s="23"/>
      <c r="F9" s="21"/>
      <c r="G9" s="23"/>
      <c r="H9" s="21">
        <v>367494781</v>
      </c>
      <c r="I9" s="23"/>
      <c r="J9" s="21"/>
    </row>
    <row r="10" spans="1:10" ht="28.5" customHeight="1">
      <c r="A10" s="53" t="s">
        <v>29</v>
      </c>
      <c r="B10" s="53"/>
      <c r="D10" s="21">
        <v>44415869</v>
      </c>
      <c r="E10" s="23"/>
      <c r="F10" s="21"/>
      <c r="G10" s="23"/>
      <c r="H10" s="21">
        <v>87981991</v>
      </c>
      <c r="I10" s="23"/>
      <c r="J10" s="21"/>
    </row>
    <row r="11" spans="1:10" ht="28.5" customHeight="1">
      <c r="A11" s="49" t="s">
        <v>30</v>
      </c>
      <c r="B11" s="49"/>
      <c r="D11" s="24">
        <v>5479470552</v>
      </c>
      <c r="E11" s="23"/>
      <c r="F11" s="24"/>
      <c r="G11" s="23"/>
      <c r="H11" s="24">
        <v>5479489109</v>
      </c>
      <c r="I11" s="23"/>
      <c r="J11" s="24"/>
    </row>
    <row r="12" spans="1:10" ht="28.5" customHeight="1">
      <c r="A12" s="50" t="s">
        <v>21</v>
      </c>
      <c r="B12" s="50"/>
      <c r="D12" s="22">
        <f>SUM(D8:D11)</f>
        <v>5598936442</v>
      </c>
      <c r="E12" s="43"/>
      <c r="F12" s="22"/>
      <c r="G12" s="43"/>
      <c r="H12" s="22">
        <f>SUM(H8:H11)</f>
        <v>6132984142</v>
      </c>
      <c r="I12" s="23"/>
      <c r="J12" s="22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F21" sqref="F21"/>
    </sheetView>
  </sheetViews>
  <sheetFormatPr defaultRowHeight="12.75"/>
  <cols>
    <col min="1" max="1" width="5.425781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7.75" customHeight="1">
      <c r="A1" s="48" t="s">
        <v>59</v>
      </c>
      <c r="B1" s="48"/>
      <c r="C1" s="48"/>
      <c r="D1" s="48"/>
      <c r="E1" s="48"/>
      <c r="F1" s="48"/>
    </row>
    <row r="2" spans="1:6" ht="27.75" customHeight="1">
      <c r="A2" s="48" t="s">
        <v>31</v>
      </c>
      <c r="B2" s="48"/>
      <c r="C2" s="48"/>
      <c r="D2" s="48"/>
      <c r="E2" s="48"/>
      <c r="F2" s="48"/>
    </row>
    <row r="3" spans="1:6" ht="27.75" customHeight="1">
      <c r="A3" s="48" t="s">
        <v>1</v>
      </c>
      <c r="B3" s="48"/>
      <c r="C3" s="48"/>
      <c r="D3" s="48"/>
      <c r="E3" s="48"/>
      <c r="F3" s="48"/>
    </row>
    <row r="4" spans="1:6" ht="14.45" customHeight="1"/>
    <row r="5" spans="1:6" ht="29.25" customHeight="1">
      <c r="A5" s="44" t="s">
        <v>39</v>
      </c>
      <c r="B5" s="55" t="s">
        <v>40</v>
      </c>
      <c r="C5" s="55"/>
      <c r="D5" s="55"/>
      <c r="E5" s="55"/>
      <c r="F5" s="55"/>
    </row>
    <row r="6" spans="1:6" ht="29.25" customHeight="1">
      <c r="D6" s="2" t="s">
        <v>42</v>
      </c>
      <c r="F6" s="2" t="s">
        <v>8</v>
      </c>
    </row>
    <row r="7" spans="1:6" ht="29.25" customHeight="1">
      <c r="A7" s="51" t="s">
        <v>40</v>
      </c>
      <c r="B7" s="51"/>
      <c r="D7" s="4" t="s">
        <v>24</v>
      </c>
      <c r="F7" s="4" t="s">
        <v>24</v>
      </c>
    </row>
    <row r="8" spans="1:6" ht="29.25" customHeight="1">
      <c r="A8" s="52" t="s">
        <v>40</v>
      </c>
      <c r="B8" s="52"/>
      <c r="C8" s="33"/>
      <c r="D8" s="15">
        <v>0</v>
      </c>
      <c r="E8" s="33"/>
      <c r="F8" s="15">
        <v>1646319485</v>
      </c>
    </row>
    <row r="9" spans="1:6" ht="29.25" customHeight="1">
      <c r="A9" s="49" t="s">
        <v>51</v>
      </c>
      <c r="B9" s="49"/>
      <c r="C9" s="33"/>
      <c r="D9" s="35">
        <v>3798230834</v>
      </c>
      <c r="E9" s="33"/>
      <c r="F9" s="35">
        <v>13131849524</v>
      </c>
    </row>
    <row r="10" spans="1:6" ht="29.25" customHeight="1">
      <c r="A10" s="50" t="s">
        <v>21</v>
      </c>
      <c r="B10" s="50"/>
      <c r="C10" s="33"/>
      <c r="D10" s="19">
        <f>SUM(D8:D9)</f>
        <v>3798230834</v>
      </c>
      <c r="E10" s="33"/>
      <c r="F10" s="19">
        <f>SUM(F8:F9)</f>
        <v>14778169009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I18" sqref="I1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7" customHeight="1">
      <c r="A1" s="48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7" customHeight="1">
      <c r="A2" s="48" t="s">
        <v>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7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/>
    <row r="5" spans="1:13" s="12" customFormat="1" ht="26.25" customHeight="1">
      <c r="A5" s="55" t="s">
        <v>55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s="12" customFormat="1" ht="26.25" customHeight="1">
      <c r="A6" s="51" t="s">
        <v>33</v>
      </c>
      <c r="C6" s="51" t="s">
        <v>42</v>
      </c>
      <c r="D6" s="51"/>
      <c r="E6" s="51"/>
      <c r="F6" s="51"/>
      <c r="G6" s="51"/>
      <c r="I6" s="51" t="s">
        <v>43</v>
      </c>
      <c r="J6" s="51"/>
      <c r="K6" s="51"/>
      <c r="L6" s="51"/>
      <c r="M6" s="51"/>
    </row>
    <row r="7" spans="1:13" s="12" customFormat="1" ht="26.25" customHeight="1">
      <c r="A7" s="51"/>
      <c r="C7" s="10" t="s">
        <v>53</v>
      </c>
      <c r="D7" s="13"/>
      <c r="E7" s="10" t="s">
        <v>52</v>
      </c>
      <c r="F7" s="13"/>
      <c r="G7" s="10" t="s">
        <v>54</v>
      </c>
      <c r="I7" s="10" t="s">
        <v>53</v>
      </c>
      <c r="J7" s="13"/>
      <c r="K7" s="10" t="s">
        <v>52</v>
      </c>
      <c r="L7" s="13"/>
      <c r="M7" s="10" t="s">
        <v>54</v>
      </c>
    </row>
    <row r="8" spans="1:13" s="12" customFormat="1" ht="26.25" customHeight="1">
      <c r="A8" s="14" t="s">
        <v>27</v>
      </c>
      <c r="C8" s="15">
        <v>0</v>
      </c>
      <c r="D8" s="33"/>
      <c r="E8" s="15">
        <v>0</v>
      </c>
      <c r="F8" s="33"/>
      <c r="G8" s="15">
        <v>0</v>
      </c>
      <c r="H8" s="33"/>
      <c r="I8" s="15">
        <v>198018261</v>
      </c>
      <c r="J8" s="33"/>
      <c r="K8" s="15">
        <v>0</v>
      </c>
      <c r="L8" s="33"/>
      <c r="M8" s="15">
        <v>198018261</v>
      </c>
    </row>
    <row r="9" spans="1:13" s="12" customFormat="1" ht="26.25" customHeight="1">
      <c r="A9" s="16" t="s">
        <v>28</v>
      </c>
      <c r="C9" s="17">
        <v>75050021</v>
      </c>
      <c r="D9" s="33"/>
      <c r="E9" s="17">
        <v>0</v>
      </c>
      <c r="F9" s="33"/>
      <c r="G9" s="17">
        <v>75050021</v>
      </c>
      <c r="H9" s="33"/>
      <c r="I9" s="17">
        <v>367494781</v>
      </c>
      <c r="J9" s="33"/>
      <c r="K9" s="17">
        <v>0</v>
      </c>
      <c r="L9" s="33"/>
      <c r="M9" s="17">
        <v>367494781</v>
      </c>
    </row>
    <row r="10" spans="1:13" s="12" customFormat="1" ht="26.25" customHeight="1">
      <c r="A10" s="16" t="s">
        <v>29</v>
      </c>
      <c r="C10" s="17">
        <v>44415869</v>
      </c>
      <c r="D10" s="33"/>
      <c r="E10" s="17">
        <v>0</v>
      </c>
      <c r="F10" s="33"/>
      <c r="G10" s="17">
        <v>44415869</v>
      </c>
      <c r="H10" s="33"/>
      <c r="I10" s="17">
        <v>87981991</v>
      </c>
      <c r="J10" s="33"/>
      <c r="K10" s="17">
        <v>0</v>
      </c>
      <c r="L10" s="33"/>
      <c r="M10" s="17">
        <v>87981991</v>
      </c>
    </row>
    <row r="11" spans="1:13" s="12" customFormat="1" ht="26.25" customHeight="1">
      <c r="A11" s="18" t="s">
        <v>30</v>
      </c>
      <c r="C11" s="35">
        <v>5479470552</v>
      </c>
      <c r="D11" s="33"/>
      <c r="E11" s="35">
        <v>0</v>
      </c>
      <c r="F11" s="33"/>
      <c r="G11" s="35">
        <v>5479470552</v>
      </c>
      <c r="H11" s="33"/>
      <c r="I11" s="35">
        <v>5479489109</v>
      </c>
      <c r="J11" s="33"/>
      <c r="K11" s="35">
        <v>0</v>
      </c>
      <c r="L11" s="33"/>
      <c r="M11" s="35">
        <v>5479489109</v>
      </c>
    </row>
    <row r="12" spans="1:13" s="12" customFormat="1" ht="26.25" customHeight="1">
      <c r="A12" s="9" t="s">
        <v>21</v>
      </c>
      <c r="C12" s="19">
        <f>SUM(C8:C11)</f>
        <v>5598936442</v>
      </c>
      <c r="D12" s="33"/>
      <c r="E12" s="19">
        <v>0</v>
      </c>
      <c r="F12" s="33"/>
      <c r="G12" s="19">
        <f>SUM(G8:G11)</f>
        <v>5598936442</v>
      </c>
      <c r="H12" s="33"/>
      <c r="I12" s="19">
        <f>SUM(I8:I11)</f>
        <v>6132984142</v>
      </c>
      <c r="J12" s="33"/>
      <c r="K12" s="19">
        <v>0</v>
      </c>
      <c r="L12" s="33"/>
      <c r="M12" s="19">
        <f>SUM(M8:M11)</f>
        <v>6132984142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2"/>
  <sheetViews>
    <sheetView rightToLeft="1" workbookViewId="0">
      <selection activeCell="E19" sqref="E19"/>
    </sheetView>
  </sheetViews>
  <sheetFormatPr defaultRowHeight="12.75"/>
  <cols>
    <col min="1" max="1" width="26.28515625" customWidth="1"/>
    <col min="2" max="2" width="1.28515625" customWidth="1"/>
    <col min="3" max="3" width="14" customWidth="1"/>
    <col min="4" max="4" width="1.28515625" customWidth="1"/>
    <col min="5" max="5" width="23" customWidth="1"/>
    <col min="6" max="6" width="1.28515625" customWidth="1"/>
    <col min="7" max="7" width="23.140625" customWidth="1"/>
    <col min="8" max="8" width="1.28515625" customWidth="1"/>
    <col min="9" max="9" width="26.28515625" bestFit="1" customWidth="1"/>
    <col min="10" max="10" width="1.28515625" customWidth="1"/>
    <col min="11" max="11" width="13.140625" customWidth="1"/>
    <col min="12" max="12" width="1.28515625" customWidth="1"/>
    <col min="13" max="13" width="21.140625" customWidth="1"/>
    <col min="14" max="14" width="1.28515625" customWidth="1"/>
    <col min="15" max="15" width="22.42578125" customWidth="1"/>
    <col min="16" max="16" width="1.28515625" customWidth="1"/>
    <col min="17" max="17" width="26.28515625" bestFit="1" customWidth="1"/>
  </cols>
  <sheetData>
    <row r="1" spans="1:17" ht="25.5" customHeight="1">
      <c r="A1" s="48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5.5" customHeight="1">
      <c r="A2" s="48" t="s">
        <v>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5.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/>
    <row r="5" spans="1:17" s="12" customFormat="1" ht="30.75" customHeight="1">
      <c r="A5" s="55" t="s">
        <v>57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s="12" customFormat="1" ht="30.75" customHeight="1">
      <c r="A6" s="51" t="s">
        <v>33</v>
      </c>
      <c r="C6" s="51" t="s">
        <v>42</v>
      </c>
      <c r="D6" s="51"/>
      <c r="E6" s="51"/>
      <c r="F6" s="51"/>
      <c r="G6" s="51"/>
      <c r="H6" s="51"/>
      <c r="I6" s="51"/>
      <c r="K6" s="51" t="s">
        <v>43</v>
      </c>
      <c r="L6" s="51"/>
      <c r="M6" s="51"/>
      <c r="N6" s="51"/>
      <c r="O6" s="51"/>
      <c r="P6" s="51"/>
      <c r="Q6" s="51"/>
    </row>
    <row r="7" spans="1:17" s="12" customFormat="1" ht="30.75" customHeight="1">
      <c r="A7" s="51"/>
      <c r="C7" s="10" t="s">
        <v>12</v>
      </c>
      <c r="D7" s="13"/>
      <c r="E7" s="10" t="s">
        <v>14</v>
      </c>
      <c r="F7" s="13"/>
      <c r="G7" s="10" t="s">
        <v>56</v>
      </c>
      <c r="H7" s="13"/>
      <c r="I7" s="10" t="s">
        <v>58</v>
      </c>
      <c r="K7" s="10" t="s">
        <v>12</v>
      </c>
      <c r="L7" s="13"/>
      <c r="M7" s="10" t="s">
        <v>14</v>
      </c>
      <c r="N7" s="13"/>
      <c r="O7" s="10" t="s">
        <v>56</v>
      </c>
      <c r="P7" s="13"/>
      <c r="Q7" s="10" t="s">
        <v>58</v>
      </c>
    </row>
    <row r="8" spans="1:17" s="12" customFormat="1" ht="30.75" customHeight="1">
      <c r="A8" s="14" t="s">
        <v>20</v>
      </c>
      <c r="C8" s="15">
        <v>1663875</v>
      </c>
      <c r="D8" s="33"/>
      <c r="E8" s="15">
        <v>7486182658719</v>
      </c>
      <c r="F8" s="33"/>
      <c r="G8" s="15">
        <v>6799999157622</v>
      </c>
      <c r="H8" s="33"/>
      <c r="I8" s="15">
        <v>686183501097</v>
      </c>
      <c r="J8" s="33"/>
      <c r="K8" s="15">
        <v>1663875</v>
      </c>
      <c r="L8" s="33"/>
      <c r="M8" s="15">
        <v>7486182658719</v>
      </c>
      <c r="N8" s="33"/>
      <c r="O8" s="15">
        <v>6799999157622</v>
      </c>
      <c r="P8" s="33"/>
      <c r="Q8" s="15">
        <v>686183501097</v>
      </c>
    </row>
    <row r="9" spans="1:17" s="12" customFormat="1" ht="30.75" customHeight="1">
      <c r="A9" s="16" t="s">
        <v>19</v>
      </c>
      <c r="C9" s="17">
        <v>2411323</v>
      </c>
      <c r="D9" s="33"/>
      <c r="E9" s="17">
        <v>67355003094400</v>
      </c>
      <c r="F9" s="33"/>
      <c r="G9" s="17">
        <v>59994039415153</v>
      </c>
      <c r="H9" s="33"/>
      <c r="I9" s="17">
        <v>7360963679247</v>
      </c>
      <c r="J9" s="33"/>
      <c r="K9" s="17">
        <v>2411323</v>
      </c>
      <c r="L9" s="33"/>
      <c r="M9" s="17">
        <v>67355003094400</v>
      </c>
      <c r="N9" s="33"/>
      <c r="O9" s="17">
        <v>58511316804936</v>
      </c>
      <c r="P9" s="33"/>
      <c r="Q9" s="17">
        <v>8843686289464</v>
      </c>
    </row>
    <row r="10" spans="1:17" s="12" customFormat="1" ht="30.75" customHeight="1">
      <c r="A10" s="18" t="s">
        <v>18</v>
      </c>
      <c r="C10" s="35">
        <v>3713</v>
      </c>
      <c r="D10" s="33"/>
      <c r="E10" s="35">
        <v>7677395626875</v>
      </c>
      <c r="F10" s="33"/>
      <c r="G10" s="35">
        <v>6976077225000</v>
      </c>
      <c r="H10" s="33"/>
      <c r="I10" s="35">
        <v>701318401875</v>
      </c>
      <c r="J10" s="33"/>
      <c r="K10" s="35">
        <v>3713</v>
      </c>
      <c r="L10" s="33"/>
      <c r="M10" s="35">
        <v>7677395626875</v>
      </c>
      <c r="N10" s="33"/>
      <c r="O10" s="35">
        <v>6931549072500</v>
      </c>
      <c r="P10" s="33"/>
      <c r="Q10" s="35">
        <v>745846554375</v>
      </c>
    </row>
    <row r="11" spans="1:17" s="12" customFormat="1" ht="30.75" customHeight="1" thickBot="1">
      <c r="A11" s="9" t="s">
        <v>21</v>
      </c>
      <c r="C11" s="19">
        <f>SUM(C8:C10)</f>
        <v>4078911</v>
      </c>
      <c r="D11" s="33"/>
      <c r="E11" s="19">
        <f>SUM(E8:E10)</f>
        <v>82518581379994</v>
      </c>
      <c r="F11" s="33"/>
      <c r="G11" s="19">
        <f>SUM(G8:G10)</f>
        <v>73770115797775</v>
      </c>
      <c r="H11" s="33"/>
      <c r="I11" s="19">
        <f>SUM(I8:I10)</f>
        <v>8748465582219</v>
      </c>
      <c r="J11" s="45"/>
      <c r="K11" s="19">
        <f>SUM(K8:K10)</f>
        <v>4078911</v>
      </c>
      <c r="L11" s="45"/>
      <c r="M11" s="19">
        <f>SUM(M8:M10)</f>
        <v>82518581379994</v>
      </c>
      <c r="N11" s="45"/>
      <c r="O11" s="19">
        <f>SUM(O8:O10)</f>
        <v>72242865035058</v>
      </c>
      <c r="P11" s="45"/>
      <c r="Q11" s="19">
        <f>SUM(Q8:Q10)</f>
        <v>10275716344936</v>
      </c>
    </row>
    <row r="12" spans="1:17" ht="13.5" thickTop="1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2026-08-29T07:55:37Z</dcterms:created>
  <dcterms:modified xsi:type="dcterms:W3CDTF">2026-08-31T12:23:48Z</dcterms:modified>
</cp:coreProperties>
</file>