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FILESERVER\KIMIA-Files\Investment\قادری\صندوق کالایی کیمیا\گزارش پرتفو\1405\"/>
    </mc:Choice>
  </mc:AlternateContent>
  <xr:revisionPtr revIDLastSave="0" documentId="13_ncr:1_{A0EF447B-DC2A-474D-960D-4F26E49D3568}" xr6:coauthVersionLast="47" xr6:coauthVersionMax="47" xr10:uidLastSave="{00000000-0000-0000-0000-000000000000}"/>
  <bookViews>
    <workbookView xWindow="-120" yWindow="-120" windowWidth="29040" windowHeight="15720" tabRatio="758" xr2:uid="{00000000-000D-0000-FFFF-FFFF00000000}"/>
  </bookViews>
  <sheets>
    <sheet name="صورت وضعیت" sheetId="22" r:id="rId1"/>
    <sheet name="گوهی سپرده" sheetId="2" r:id="rId2"/>
    <sheet name="سپرده" sheetId="7" r:id="rId3"/>
    <sheet name="درآمد" sheetId="8" r:id="rId4"/>
    <sheet name="درآمد سرمایه گذاری در گواهی سپر" sheetId="9" r:id="rId5"/>
    <sheet name="درآمد سپرده بانکی" sheetId="13" r:id="rId6"/>
    <sheet name="سایر درآمدها" sheetId="14" r:id="rId7"/>
    <sheet name="سود سپرده بانکی" sheetId="18" r:id="rId8"/>
    <sheet name="درآمد ناشی از تغییر قیمت اوراق" sheetId="21" r:id="rId9"/>
  </sheets>
  <definedNames>
    <definedName name="_xlnm.Print_Area" localSheetId="3">درآمد!$A$1:$J$11</definedName>
    <definedName name="_xlnm.Print_Area" localSheetId="5">'درآمد سپرده بانکی'!$A$1:$J$11</definedName>
    <definedName name="_xlnm.Print_Area" localSheetId="4">'درآمد سرمایه گذاری در گواهی سپر'!$A$1:$V$11</definedName>
    <definedName name="_xlnm.Print_Area" localSheetId="8">'درآمد ناشی از تغییر قیمت اوراق'!$A$1:$Q$10</definedName>
    <definedName name="_xlnm.Print_Area" localSheetId="6">'سایر درآمدها'!$A$1:$F$10</definedName>
    <definedName name="_xlnm.Print_Area" localSheetId="2">سپرده!$A$1:$L$12</definedName>
    <definedName name="_xlnm.Print_Area" localSheetId="7">'سود سپرده بانکی'!$A$1:$M$11</definedName>
    <definedName name="_xlnm.Print_Area" localSheetId="0">'صورت وضعیت'!$A$20:$C$22</definedName>
    <definedName name="_xlnm.Print_Area" localSheetId="1">'گوهی سپرده'!$A$1:$AA$11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2" i="7" l="1"/>
  <c r="V11" i="9"/>
  <c r="L11" i="9"/>
  <c r="L10" i="8"/>
  <c r="L9" i="8"/>
  <c r="F10" i="8"/>
  <c r="F9" i="8"/>
  <c r="I10" i="21"/>
  <c r="Q10" i="21"/>
  <c r="O10" i="21"/>
  <c r="M10" i="21"/>
  <c r="K10" i="21"/>
  <c r="G10" i="21"/>
  <c r="E10" i="21"/>
  <c r="C10" i="21"/>
  <c r="M11" i="18"/>
  <c r="K11" i="18"/>
  <c r="I11" i="18"/>
  <c r="G11" i="18"/>
  <c r="E11" i="18"/>
  <c r="C11" i="18"/>
  <c r="D10" i="14"/>
  <c r="F10" i="14"/>
  <c r="H11" i="13"/>
  <c r="D11" i="13"/>
  <c r="H11" i="9"/>
  <c r="D11" i="9"/>
  <c r="T11" i="9"/>
  <c r="L8" i="8" s="1"/>
  <c r="R11" i="9"/>
  <c r="P11" i="9"/>
  <c r="N11" i="9"/>
  <c r="J11" i="9"/>
  <c r="F8" i="8" s="1"/>
  <c r="F11" i="9"/>
  <c r="P11" i="8"/>
  <c r="J11" i="8"/>
  <c r="F12" i="7"/>
  <c r="H12" i="7"/>
  <c r="J12" i="7"/>
  <c r="F11" i="8" l="1"/>
  <c r="L11" i="8"/>
  <c r="D12" i="7"/>
  <c r="AA11" i="2"/>
  <c r="Y11" i="2"/>
  <c r="W11" i="2"/>
  <c r="S11" i="2"/>
  <c r="M11" i="2"/>
  <c r="K11" i="2"/>
  <c r="I11" i="2"/>
  <c r="G11" i="2"/>
  <c r="E11" i="2"/>
  <c r="N10" i="8" l="1"/>
  <c r="N9" i="8"/>
  <c r="N8" i="8"/>
  <c r="N11" i="8" s="1"/>
  <c r="H10" i="8"/>
  <c r="H9" i="8"/>
  <c r="H8" i="8"/>
  <c r="H11" i="8" s="1"/>
</calcChain>
</file>

<file path=xl/sharedStrings.xml><?xml version="1.0" encoding="utf-8"?>
<sst xmlns="http://schemas.openxmlformats.org/spreadsheetml/2006/main" count="159" uniqueCount="64">
  <si>
    <t>برای ماه منتهی به 1405/07/30</t>
  </si>
  <si>
    <t>-1</t>
  </si>
  <si>
    <t>-1-1</t>
  </si>
  <si>
    <t>1405/06/31</t>
  </si>
  <si>
    <t>تغییرات طی دوره</t>
  </si>
  <si>
    <t>1405/07/30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</si>
  <si>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</si>
  <si>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</si>
  <si>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</si>
  <si>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</si>
  <si>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</si>
  <si>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</si>
  <si>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</si>
  <si>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</si>
  <si>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سکه طلا GoldCoin</t>
  </si>
  <si>
    <t>شمش طلا GoldBar</t>
  </si>
  <si>
    <t>جمع</t>
  </si>
  <si>
    <t>-2-1</t>
  </si>
  <si>
    <t>مبلغ</t>
  </si>
  <si>
    <t>افزایش</t>
  </si>
  <si>
    <t>کاهش</t>
  </si>
  <si>
    <t>-2</t>
  </si>
  <si>
    <t>شرح</t>
  </si>
  <si>
    <t>یادداشت</t>
  </si>
  <si>
    <t>درصد از کل درآمدها</t>
  </si>
  <si>
    <t>1-2</t>
  </si>
  <si>
    <t>2-2</t>
  </si>
  <si>
    <t>3-2</t>
  </si>
  <si>
    <t>سایر درآمدها</t>
  </si>
  <si>
    <t>-1-2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</si>
  <si>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</si>
  <si>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</si>
  <si>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</si>
  <si>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</si>
  <si>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</si>
  <si>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</si>
  <si>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</si>
  <si>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-3-2</t>
  </si>
  <si>
    <t>نام سپرده بانکی</t>
  </si>
  <si>
    <t>درصد سود به میانگین سپرده</t>
  </si>
  <si>
    <t>تعدیل کارمزد کارگزار</t>
  </si>
  <si>
    <t>هزینه تنزیل</t>
  </si>
  <si>
    <t>درآمد سود</t>
  </si>
  <si>
    <t>خالص درآمد</t>
  </si>
  <si>
    <t>سود سپرده بانکی</t>
  </si>
  <si>
    <t>ارزش دفتری</t>
  </si>
  <si>
    <t>درآمد ناشی از تغییر قیمت اوراق بهادار</t>
  </si>
  <si>
    <t>سود و زیان ناشی از تغییر قیمت</t>
  </si>
  <si>
    <t>صندوق سرمایه‌گذاری چند کالایی کیمیا</t>
  </si>
  <si>
    <t>صورت وضعیت پرتفوی صندوق س. کالایی کیمیا (امرالد)</t>
  </si>
  <si>
    <t>سرمایه‌گذاری‌ها</t>
  </si>
  <si>
    <t>سرمایه‌گذاری در گواهی سپرده کالایی</t>
  </si>
  <si>
    <t>درصد به کل دارایی‌ها</t>
  </si>
  <si>
    <t>سرمایه‌گذاری در سپرده‌ بانکی</t>
  </si>
  <si>
    <t>سپرده کوتاه مدت بانک تجارت</t>
  </si>
  <si>
    <t>سپرده کوتاه مدت بانک خاورمیانه</t>
  </si>
  <si>
    <t>سپرده کوتاه مدت بانک دی</t>
  </si>
  <si>
    <t>سپرده‌های بانکی</t>
  </si>
  <si>
    <t>صورت وضعیت درآمدها صندوق س. کالایی کیمیا (امرالد)</t>
  </si>
  <si>
    <t>درآمد حاصل از سرمایه‌گذاری‌ها</t>
  </si>
  <si>
    <t>درآمد حاصل از سرمایه‌گذاری در گواهی سپرده کالایی</t>
  </si>
  <si>
    <t>درآمد حاصل از سرمایه‌گذاری در سپرده بانکی</t>
  </si>
  <si>
    <t>درصد از کل دارایی‌ها</t>
  </si>
  <si>
    <t>سپرده کوتاه مدت بانک ملت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</si>
</sst>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0_);\(#,##0.000\)"/>
  </numFmts>
  <fonts count="5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double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 applyAlignment="1">
      <alignment horizontal="left"/>
    </xf>
    <xf numFmtId="0" fontId="2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/>
    </xf>
    <xf numFmtId="3" fontId="4" fillId="0" borderId="0" xfId="0" applyNumberFormat="1" applyFont="1" applyFill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4" fontId="4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4" fontId="4" fillId="0" borderId="5" xfId="0" applyNumberFormat="1" applyFont="1" applyFill="1" applyBorder="1" applyAlignment="1">
      <alignment horizontal="center" vertical="center"/>
    </xf>
    <xf numFmtId="37" fontId="4" fillId="0" borderId="2" xfId="0" applyNumberFormat="1" applyFont="1" applyFill="1" applyBorder="1" applyAlignment="1">
      <alignment horizontal="center" vertical="center"/>
    </xf>
    <xf numFmtId="37" fontId="0" fillId="0" borderId="0" xfId="0" applyNumberFormat="1" applyAlignment="1">
      <alignment horizontal="center" vertical="center"/>
    </xf>
    <xf numFmtId="37" fontId="4" fillId="0" borderId="0" xfId="0" applyNumberFormat="1" applyFont="1" applyFill="1" applyAlignment="1">
      <alignment horizontal="center" vertical="center"/>
    </xf>
    <xf numFmtId="37" fontId="4" fillId="0" borderId="4" xfId="0" applyNumberFormat="1" applyFont="1" applyFill="1" applyBorder="1" applyAlignment="1">
      <alignment horizontal="center" vertical="center"/>
    </xf>
    <xf numFmtId="37" fontId="4" fillId="0" borderId="5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37" fontId="0" fillId="0" borderId="0" xfId="0" applyNumberFormat="1" applyFill="1" applyAlignment="1">
      <alignment horizontal="center" vertical="center"/>
    </xf>
    <xf numFmtId="49" fontId="2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4" fontId="4" fillId="0" borderId="0" xfId="0" applyNumberFormat="1" applyFont="1" applyFill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37" fontId="0" fillId="0" borderId="0" xfId="0" applyNumberFormat="1" applyAlignment="1">
      <alignment horizontal="left"/>
    </xf>
    <xf numFmtId="165" fontId="4" fillId="0" borderId="2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165" fontId="4" fillId="0" borderId="7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933450</xdr:colOff>
      <xdr:row>4</xdr:row>
      <xdr:rowOff>47625</xdr:rowOff>
    </xdr:from>
    <xdr:to>
      <xdr:col>2</xdr:col>
      <xdr:colOff>695768</xdr:colOff>
      <xdr:row>14</xdr:row>
      <xdr:rowOff>219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27A22F-AE02-47AA-9C74-18BFBC06C1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6866807" y="695325"/>
          <a:ext cx="3172268" cy="15718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45FA3-862F-48B4-B41A-34616AB04EDC}">
  <sheetPr>
    <pageSetUpPr fitToPage="1"/>
  </sheetPr>
  <dimension ref="A20:C22"/>
  <sheetViews>
    <sheetView rightToLeft="1" tabSelected="1" workbookViewId="0">
      <selection activeCell="B26" sqref="B26"/>
    </sheetView>
  </sheetViews>
  <sheetFormatPr defaultRowHeight="12.75" x14ac:dyDescent="0.2"/>
  <cols>
    <col min="1" max="3" width="25.5703125" customWidth="1"/>
  </cols>
  <sheetData>
    <row r="20" spans="1:3" ht="25.5" x14ac:dyDescent="0.2">
      <c r="A20" s="32" t="s">
        <v>48</v>
      </c>
      <c r="B20" s="32"/>
      <c r="C20" s="32"/>
    </row>
    <row r="21" spans="1:3" ht="25.5" x14ac:dyDescent="0.2">
      <c r="A21" s="32" t="s">
        <v>49</v>
      </c>
      <c r="B21" s="32"/>
      <c r="C21" s="32"/>
    </row>
    <row r="22" spans="1:3" ht="25.5" x14ac:dyDescent="0.2">
      <c r="A22" s="32" t="s">
        <v>0</v>
      </c>
      <c r="B22" s="32"/>
      <c r="C22" s="32"/>
    </row>
  </sheetData>
  <mergeCells count="3">
    <mergeCell ref="A20:C20"/>
    <mergeCell ref="A21:C21"/>
    <mergeCell ref="A22:C22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1"/>
  <sheetViews>
    <sheetView rightToLeft="1" workbookViewId="0">
      <selection activeCell="AA9" sqref="AA9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4" width="1.28515625" customWidth="1"/>
    <col min="5" max="5" width="12.85546875" customWidth="1"/>
    <col min="6" max="6" width="1.28515625" customWidth="1"/>
    <col min="7" max="7" width="21.28515625" customWidth="1"/>
    <col min="8" max="8" width="1.28515625" customWidth="1"/>
    <col min="9" max="9" width="22" customWidth="1"/>
    <col min="10" max="10" width="1.28515625" customWidth="1"/>
    <col min="11" max="11" width="10.28515625" customWidth="1"/>
    <col min="12" max="12" width="1.28515625" customWidth="1"/>
    <col min="13" max="13" width="20.5703125" customWidth="1"/>
    <col min="14" max="14" width="1.28515625" customWidth="1"/>
    <col min="15" max="15" width="5.5703125" bestFit="1" customWidth="1"/>
    <col min="16" max="16" width="1.28515625" customWidth="1"/>
    <col min="17" max="17" width="10.42578125" bestFit="1" customWidth="1"/>
    <col min="18" max="18" width="1.28515625" customWidth="1"/>
    <col min="19" max="19" width="12.140625" customWidth="1"/>
    <col min="20" max="20" width="1.28515625" customWidth="1"/>
    <col min="21" max="21" width="16.28515625" bestFit="1" customWidth="1"/>
    <col min="22" max="22" width="1.28515625" customWidth="1"/>
    <col min="23" max="23" width="20.7109375" customWidth="1"/>
    <col min="24" max="24" width="1.28515625" customWidth="1"/>
    <col min="25" max="25" width="21.85546875" customWidth="1"/>
    <col min="26" max="26" width="1.28515625" customWidth="1"/>
    <col min="27" max="27" width="18.28515625" bestFit="1" customWidth="1"/>
  </cols>
  <sheetData>
    <row r="1" spans="1:27" ht="29.1" customHeight="1" x14ac:dyDescent="0.2">
      <c r="A1" s="35" t="s">
        <v>48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1.75" customHeight="1" x14ac:dyDescent="0.2">
      <c r="A2" s="35" t="s">
        <v>49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27" ht="21.75" customHeight="1" x14ac:dyDescent="0.2">
      <c r="A3" s="35" t="s">
        <v>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</row>
    <row r="4" spans="1:27" ht="27" customHeight="1" x14ac:dyDescent="0.2">
      <c r="A4" s="1" t="s">
        <v>1</v>
      </c>
      <c r="B4" s="36" t="s">
        <v>50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</row>
    <row r="5" spans="1:27" ht="27" customHeight="1" x14ac:dyDescent="0.2">
      <c r="A5" s="36" t="s">
        <v>2</v>
      </c>
      <c r="B5" s="36"/>
      <c r="C5" s="36" t="s">
        <v>51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</row>
    <row r="6" spans="1:27" ht="27" customHeight="1" x14ac:dyDescent="0.2">
      <c r="A6" s="8"/>
      <c r="B6" s="8"/>
      <c r="C6" s="8"/>
      <c r="D6" s="8"/>
      <c r="E6" s="33" t="s">
        <v>3</v>
      </c>
      <c r="F6" s="33"/>
      <c r="G6" s="33"/>
      <c r="H6" s="33"/>
      <c r="I6" s="33"/>
      <c r="J6" s="8"/>
      <c r="K6" s="33" t="s">
        <v>4</v>
      </c>
      <c r="L6" s="33"/>
      <c r="M6" s="33"/>
      <c r="N6" s="33"/>
      <c r="O6" s="33"/>
      <c r="P6" s="33"/>
      <c r="Q6" s="33"/>
      <c r="R6" s="8"/>
      <c r="S6" s="33" t="s">
        <v>5</v>
      </c>
      <c r="T6" s="33"/>
      <c r="U6" s="33"/>
      <c r="V6" s="33"/>
      <c r="W6" s="33"/>
      <c r="X6" s="33"/>
      <c r="Y6" s="33"/>
      <c r="Z6" s="33"/>
      <c r="AA6" s="33"/>
    </row>
    <row r="7" spans="1:27" ht="27" customHeight="1" x14ac:dyDescent="0.2">
      <c r="A7" s="8"/>
      <c r="B7" s="8"/>
      <c r="C7" s="8"/>
      <c r="D7" s="8"/>
      <c r="E7" s="9"/>
      <c r="F7" s="9"/>
      <c r="G7" s="9"/>
      <c r="H7" s="9"/>
      <c r="I7" s="9"/>
      <c r="J7" s="8"/>
      <c r="K7" s="34" t="s">
        <v>6</v>
      </c>
      <c r="L7" s="34"/>
      <c r="M7" s="34"/>
      <c r="N7" s="9"/>
      <c r="O7" s="34" t="s">
        <v>7</v>
      </c>
      <c r="P7" s="34"/>
      <c r="Q7" s="34"/>
      <c r="R7" s="8"/>
      <c r="S7" s="9"/>
      <c r="T7" s="9"/>
      <c r="U7" s="9"/>
      <c r="V7" s="9"/>
      <c r="W7" s="9"/>
      <c r="X7" s="9"/>
      <c r="Y7" s="9"/>
      <c r="Z7" s="9"/>
      <c r="AA7" s="9"/>
    </row>
    <row r="8" spans="1:27" ht="27" customHeight="1" x14ac:dyDescent="0.2">
      <c r="A8" s="33" t="s">
        <v>8</v>
      </c>
      <c r="B8" s="33"/>
      <c r="C8" s="33"/>
      <c r="D8" s="8"/>
      <c r="E8" s="2" t="s">
        <v>9</v>
      </c>
      <c r="F8" s="8"/>
      <c r="G8" s="2" t="s">
        <v>10</v>
      </c>
      <c r="H8" s="8"/>
      <c r="I8" s="2" t="s">
        <v>11</v>
      </c>
      <c r="J8" s="8"/>
      <c r="K8" s="3" t="s">
        <v>9</v>
      </c>
      <c r="L8" s="9"/>
      <c r="M8" s="3" t="s">
        <v>10</v>
      </c>
      <c r="N8" s="8"/>
      <c r="O8" s="3" t="s">
        <v>9</v>
      </c>
      <c r="P8" s="9"/>
      <c r="Q8" s="3" t="s">
        <v>12</v>
      </c>
      <c r="R8" s="8"/>
      <c r="S8" s="2" t="s">
        <v>9</v>
      </c>
      <c r="T8" s="8"/>
      <c r="U8" s="2" t="s">
        <v>13</v>
      </c>
      <c r="V8" s="8"/>
      <c r="W8" s="2" t="s">
        <v>10</v>
      </c>
      <c r="X8" s="8"/>
      <c r="Y8" s="2" t="s">
        <v>11</v>
      </c>
      <c r="Z8" s="8"/>
      <c r="AA8" s="2" t="s">
        <v>52</v>
      </c>
    </row>
    <row r="9" spans="1:27" ht="27" customHeight="1" x14ac:dyDescent="0.2">
      <c r="A9" s="38" t="s">
        <v>14</v>
      </c>
      <c r="B9" s="38"/>
      <c r="C9" s="38"/>
      <c r="D9" s="22"/>
      <c r="E9" s="17">
        <v>3713</v>
      </c>
      <c r="F9" s="23"/>
      <c r="G9" s="17">
        <v>3546030173628</v>
      </c>
      <c r="H9" s="23"/>
      <c r="I9" s="17">
        <v>8764624683750</v>
      </c>
      <c r="J9" s="23"/>
      <c r="K9" s="17">
        <v>0</v>
      </c>
      <c r="L9" s="23"/>
      <c r="M9" s="17">
        <v>0</v>
      </c>
      <c r="N9" s="23"/>
      <c r="O9" s="17">
        <v>0</v>
      </c>
      <c r="P9" s="23"/>
      <c r="Q9" s="17">
        <v>0</v>
      </c>
      <c r="R9" s="23"/>
      <c r="S9" s="17">
        <v>3713</v>
      </c>
      <c r="T9" s="23"/>
      <c r="U9" s="17">
        <v>2733989600</v>
      </c>
      <c r="V9" s="23"/>
      <c r="W9" s="17">
        <v>3546030173628</v>
      </c>
      <c r="X9" s="23"/>
      <c r="Y9" s="17">
        <v>10144958820184.5</v>
      </c>
      <c r="Z9" s="22"/>
      <c r="AA9" s="11">
        <v>10.039999999999999</v>
      </c>
    </row>
    <row r="10" spans="1:27" ht="27" customHeight="1" x14ac:dyDescent="0.2">
      <c r="A10" s="39" t="s">
        <v>15</v>
      </c>
      <c r="B10" s="39"/>
      <c r="C10" s="39"/>
      <c r="D10" s="22"/>
      <c r="E10" s="19">
        <v>2468439</v>
      </c>
      <c r="F10" s="23"/>
      <c r="G10" s="20">
        <v>38450009690533</v>
      </c>
      <c r="H10" s="23"/>
      <c r="I10" s="20">
        <v>78234093493128</v>
      </c>
      <c r="J10" s="23"/>
      <c r="K10" s="20">
        <v>71307</v>
      </c>
      <c r="L10" s="23"/>
      <c r="M10" s="20">
        <v>2399985425031</v>
      </c>
      <c r="N10" s="23"/>
      <c r="O10" s="20">
        <v>0</v>
      </c>
      <c r="P10" s="23"/>
      <c r="Q10" s="20">
        <v>0</v>
      </c>
      <c r="R10" s="23"/>
      <c r="S10" s="20">
        <v>2539746</v>
      </c>
      <c r="T10" s="23"/>
      <c r="U10" s="20">
        <v>35880000</v>
      </c>
      <c r="V10" s="23"/>
      <c r="W10" s="20">
        <v>40849995115564</v>
      </c>
      <c r="X10" s="23"/>
      <c r="Y10" s="20">
        <v>90907383872448</v>
      </c>
      <c r="Z10" s="22"/>
      <c r="AA10" s="14">
        <v>89.93</v>
      </c>
    </row>
    <row r="11" spans="1:27" ht="27" customHeight="1" thickBot="1" x14ac:dyDescent="0.25">
      <c r="A11" s="37" t="s">
        <v>16</v>
      </c>
      <c r="B11" s="37"/>
      <c r="C11" s="37"/>
      <c r="D11" s="22"/>
      <c r="E11" s="21">
        <f>SUM(E9:E10)</f>
        <v>2472152</v>
      </c>
      <c r="F11" s="23"/>
      <c r="G11" s="21">
        <f>SUM(G9:G10)</f>
        <v>41996039864161</v>
      </c>
      <c r="H11" s="23"/>
      <c r="I11" s="21">
        <f>SUM(I9:I10)</f>
        <v>86998718176878</v>
      </c>
      <c r="J11" s="23"/>
      <c r="K11" s="21">
        <f>SUM(K9:K10)</f>
        <v>71307</v>
      </c>
      <c r="L11" s="23"/>
      <c r="M11" s="21">
        <f>SUM(M9:M10)</f>
        <v>2399985425031</v>
      </c>
      <c r="N11" s="23"/>
      <c r="O11" s="21">
        <v>0</v>
      </c>
      <c r="P11" s="23"/>
      <c r="Q11" s="21">
        <v>0</v>
      </c>
      <c r="R11" s="23"/>
      <c r="S11" s="21">
        <f>SUM(S9:S10)</f>
        <v>2543459</v>
      </c>
      <c r="T11" s="23"/>
      <c r="U11" s="21"/>
      <c r="V11" s="23"/>
      <c r="W11" s="21">
        <f>SUM(W9:W10)</f>
        <v>44396025289192</v>
      </c>
      <c r="X11" s="23"/>
      <c r="Y11" s="21">
        <f>SUM(Y9:Y10)</f>
        <v>101052342692632.5</v>
      </c>
      <c r="Z11" s="22"/>
      <c r="AA11" s="16">
        <f>SUM(AA9:AA10)</f>
        <v>99.97</v>
      </c>
    </row>
  </sheetData>
  <mergeCells count="15">
    <mergeCell ref="A11:C11"/>
    <mergeCell ref="A8:C8"/>
    <mergeCell ref="A9:C9"/>
    <mergeCell ref="A10:C10"/>
    <mergeCell ref="E6:I6"/>
    <mergeCell ref="K6:Q6"/>
    <mergeCell ref="S6:AA6"/>
    <mergeCell ref="K7:M7"/>
    <mergeCell ref="O7:Q7"/>
    <mergeCell ref="A1:AA1"/>
    <mergeCell ref="A2:AA2"/>
    <mergeCell ref="A3:AA3"/>
    <mergeCell ref="B4:AA4"/>
    <mergeCell ref="A5:B5"/>
    <mergeCell ref="C5:AA5"/>
  </mergeCells>
  <pageMargins left="0.39" right="0.39" top="0.39" bottom="0.39" header="0" footer="0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6"/>
  <sheetViews>
    <sheetView rightToLeft="1" workbookViewId="0">
      <selection activeCell="M23" sqref="M23"/>
    </sheetView>
  </sheetViews>
  <sheetFormatPr defaultRowHeight="12.75" x14ac:dyDescent="0.2"/>
  <cols>
    <col min="1" max="1" width="6.28515625" bestFit="1" customWidth="1"/>
    <col min="2" max="2" width="23.85546875" customWidth="1"/>
    <col min="3" max="3" width="1.28515625" customWidth="1"/>
    <col min="4" max="4" width="22.85546875" customWidth="1"/>
    <col min="5" max="5" width="1.28515625" customWidth="1"/>
    <col min="6" max="6" width="22.140625" customWidth="1"/>
    <col min="7" max="7" width="1.28515625" customWidth="1"/>
    <col min="8" max="8" width="22" customWidth="1"/>
    <col min="9" max="9" width="1.28515625" customWidth="1"/>
    <col min="10" max="10" width="18.5703125" customWidth="1"/>
    <col min="11" max="11" width="1.28515625" customWidth="1"/>
    <col min="12" max="12" width="18.28515625" bestFit="1" customWidth="1"/>
  </cols>
  <sheetData>
    <row r="1" spans="1:12" ht="29.1" customHeight="1" x14ac:dyDescent="0.2">
      <c r="A1" s="35" t="s">
        <v>48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21.75" customHeight="1" x14ac:dyDescent="0.2">
      <c r="A2" s="35" t="s">
        <v>49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ht="21.75" customHeight="1" x14ac:dyDescent="0.2">
      <c r="A3" s="35" t="s">
        <v>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1:12" ht="14.45" customHeight="1" x14ac:dyDescent="0.2"/>
    <row r="5" spans="1:12" ht="27" customHeight="1" x14ac:dyDescent="0.2">
      <c r="A5" s="24" t="s">
        <v>17</v>
      </c>
      <c r="B5" s="36" t="s">
        <v>53</v>
      </c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2" ht="27" customHeight="1" x14ac:dyDescent="0.2">
      <c r="A6" s="6"/>
      <c r="B6" s="6"/>
      <c r="C6" s="6"/>
      <c r="D6" s="2" t="s">
        <v>3</v>
      </c>
      <c r="E6" s="6"/>
      <c r="F6" s="33" t="s">
        <v>4</v>
      </c>
      <c r="G6" s="33"/>
      <c r="H6" s="33"/>
      <c r="I6" s="6"/>
      <c r="J6" s="41" t="s">
        <v>5</v>
      </c>
      <c r="K6" s="41"/>
      <c r="L6" s="41"/>
    </row>
    <row r="7" spans="1:12" ht="27" customHeight="1" x14ac:dyDescent="0.2">
      <c r="A7" s="33" t="s">
        <v>57</v>
      </c>
      <c r="B7" s="33"/>
      <c r="C7" s="6"/>
      <c r="D7" s="2" t="s">
        <v>18</v>
      </c>
      <c r="E7" s="6"/>
      <c r="F7" s="2" t="s">
        <v>19</v>
      </c>
      <c r="G7" s="6"/>
      <c r="H7" s="2" t="s">
        <v>20</v>
      </c>
      <c r="I7" s="6"/>
      <c r="J7" s="2" t="s">
        <v>18</v>
      </c>
      <c r="K7" s="6"/>
      <c r="L7" s="2" t="s">
        <v>52</v>
      </c>
    </row>
    <row r="8" spans="1:12" ht="27" customHeight="1" x14ac:dyDescent="0.2">
      <c r="A8" s="42" t="s">
        <v>54</v>
      </c>
      <c r="B8" s="42"/>
      <c r="C8" s="6"/>
      <c r="D8" s="17">
        <v>14253087320</v>
      </c>
      <c r="E8" s="18"/>
      <c r="F8" s="17">
        <v>58672153</v>
      </c>
      <c r="G8" s="18"/>
      <c r="H8" s="17">
        <v>-630000</v>
      </c>
      <c r="I8" s="18"/>
      <c r="J8" s="17">
        <v>14311129473</v>
      </c>
      <c r="K8" s="8"/>
      <c r="L8" s="46">
        <v>1.4157639473739405E-2</v>
      </c>
    </row>
    <row r="9" spans="1:12" ht="27" customHeight="1" x14ac:dyDescent="0.2">
      <c r="A9" s="43" t="s">
        <v>63</v>
      </c>
      <c r="B9" s="43"/>
      <c r="C9" s="6"/>
      <c r="D9" s="19">
        <v>11489565691</v>
      </c>
      <c r="E9" s="18">
        <v>0</v>
      </c>
      <c r="F9" s="19">
        <v>2402483958044</v>
      </c>
      <c r="G9" s="18">
        <v>0</v>
      </c>
      <c r="H9" s="19">
        <v>-2400000630000</v>
      </c>
      <c r="I9" s="18">
        <v>0</v>
      </c>
      <c r="J9" s="19">
        <v>13972893735</v>
      </c>
      <c r="K9" s="8"/>
      <c r="L9" s="47">
        <v>1.3823031388139131E-2</v>
      </c>
    </row>
    <row r="10" spans="1:12" ht="27" customHeight="1" x14ac:dyDescent="0.2">
      <c r="A10" s="43" t="s">
        <v>55</v>
      </c>
      <c r="B10" s="43"/>
      <c r="C10" s="6"/>
      <c r="D10" s="19">
        <v>3508041632</v>
      </c>
      <c r="E10" s="18"/>
      <c r="F10" s="19">
        <v>14413761</v>
      </c>
      <c r="G10" s="18"/>
      <c r="H10" s="19">
        <v>-693000</v>
      </c>
      <c r="I10" s="18"/>
      <c r="J10" s="19">
        <v>3521762393</v>
      </c>
      <c r="K10" s="8"/>
      <c r="L10" s="47">
        <v>3.4839907196937531E-3</v>
      </c>
    </row>
    <row r="11" spans="1:12" ht="27" customHeight="1" x14ac:dyDescent="0.2">
      <c r="A11" s="40" t="s">
        <v>56</v>
      </c>
      <c r="B11" s="40"/>
      <c r="C11" s="6"/>
      <c r="D11" s="20">
        <v>1175000</v>
      </c>
      <c r="E11" s="18"/>
      <c r="F11" s="20">
        <v>0</v>
      </c>
      <c r="G11" s="18"/>
      <c r="H11" s="20">
        <v>0</v>
      </c>
      <c r="I11" s="18"/>
      <c r="J11" s="20">
        <v>1175000</v>
      </c>
      <c r="K11" s="8"/>
      <c r="L11" s="48">
        <v>1.1623978675497655E-6</v>
      </c>
    </row>
    <row r="12" spans="1:12" ht="27" customHeight="1" thickBot="1" x14ac:dyDescent="0.25">
      <c r="A12" s="37" t="s">
        <v>16</v>
      </c>
      <c r="B12" s="37"/>
      <c r="C12" s="6"/>
      <c r="D12" s="21">
        <f>SUM(D8:D11)</f>
        <v>29251869643</v>
      </c>
      <c r="E12" s="18"/>
      <c r="F12" s="21">
        <f>SUM(F8:F11)</f>
        <v>2402557043958</v>
      </c>
      <c r="G12" s="18"/>
      <c r="H12" s="21">
        <f>SUM(H8:H11)</f>
        <v>-2400001953000</v>
      </c>
      <c r="I12" s="18"/>
      <c r="J12" s="21">
        <f>SUM(J8:J11)</f>
        <v>31806960601</v>
      </c>
      <c r="K12" s="8"/>
      <c r="L12" s="49">
        <f>SUM(L8:L11)</f>
        <v>3.1465823979439839E-2</v>
      </c>
    </row>
    <row r="13" spans="1:12" ht="13.5" thickTop="1" x14ac:dyDescent="0.2"/>
    <row r="16" spans="1:12" x14ac:dyDescent="0.2">
      <c r="J16" s="45"/>
    </row>
  </sheetData>
  <mergeCells count="12">
    <mergeCell ref="A11:B11"/>
    <mergeCell ref="A12:B12"/>
    <mergeCell ref="J6:L6"/>
    <mergeCell ref="A7:B7"/>
    <mergeCell ref="A8:B8"/>
    <mergeCell ref="A9:B9"/>
    <mergeCell ref="A10:B10"/>
    <mergeCell ref="A1:L1"/>
    <mergeCell ref="A2:L2"/>
    <mergeCell ref="A3:L3"/>
    <mergeCell ref="B5:L5"/>
    <mergeCell ref="F6:H6"/>
  </mergeCells>
  <pageMargins left="0.39" right="0.39" top="0.39" bottom="0.39" header="0" footer="0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12"/>
  <sheetViews>
    <sheetView rightToLeft="1" workbookViewId="0">
      <selection activeCell="P8" sqref="P8"/>
    </sheetView>
  </sheetViews>
  <sheetFormatPr defaultRowHeight="12.75" x14ac:dyDescent="0.2"/>
  <cols>
    <col min="1" max="1" width="3.7109375" customWidth="1"/>
    <col min="2" max="2" width="36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7.28515625" bestFit="1" customWidth="1"/>
    <col min="9" max="9" width="1.28515625" customWidth="1"/>
    <col min="10" max="10" width="19.42578125" customWidth="1"/>
    <col min="11" max="11" width="1.28515625" customWidth="1"/>
    <col min="12" max="12" width="18.7109375" bestFit="1" customWidth="1"/>
    <col min="13" max="13" width="1.28515625" customWidth="1"/>
    <col min="14" max="14" width="17.28515625" bestFit="1" customWidth="1"/>
    <col min="15" max="15" width="1.28515625" customWidth="1"/>
    <col min="16" max="16" width="18" bestFit="1" customWidth="1"/>
  </cols>
  <sheetData>
    <row r="1" spans="1:16" ht="29.1" customHeight="1" x14ac:dyDescent="0.2">
      <c r="A1" s="35" t="s">
        <v>48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16" ht="29.1" customHeight="1" x14ac:dyDescent="0.2">
      <c r="A2" s="35" t="s">
        <v>58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</row>
    <row r="3" spans="1:16" ht="29.1" customHeight="1" x14ac:dyDescent="0.2">
      <c r="A3" s="35" t="s">
        <v>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</row>
    <row r="4" spans="1:16" ht="14.45" customHeight="1" x14ac:dyDescent="0.2"/>
    <row r="5" spans="1:16" s="6" customFormat="1" ht="26.25" customHeight="1" x14ac:dyDescent="0.2">
      <c r="A5" s="1" t="s">
        <v>21</v>
      </c>
      <c r="B5" s="36" t="s">
        <v>59</v>
      </c>
      <c r="C5" s="36"/>
      <c r="D5" s="36"/>
      <c r="E5" s="36"/>
      <c r="F5" s="36"/>
      <c r="G5" s="36"/>
      <c r="H5" s="36"/>
      <c r="I5" s="36"/>
      <c r="J5" s="36"/>
    </row>
    <row r="6" spans="1:16" s="6" customFormat="1" ht="26.25" customHeight="1" x14ac:dyDescent="0.2">
      <c r="D6" s="44" t="s">
        <v>30</v>
      </c>
      <c r="E6" s="44"/>
      <c r="F6" s="44"/>
      <c r="G6" s="44"/>
      <c r="H6" s="44"/>
      <c r="I6" s="44"/>
      <c r="J6" s="44"/>
      <c r="L6" s="44" t="s">
        <v>31</v>
      </c>
      <c r="M6" s="44"/>
      <c r="N6" s="44"/>
      <c r="O6" s="44"/>
      <c r="P6" s="44"/>
    </row>
    <row r="7" spans="1:16" s="6" customFormat="1" ht="26.25" customHeight="1" x14ac:dyDescent="0.2">
      <c r="A7" s="33" t="s">
        <v>22</v>
      </c>
      <c r="B7" s="33"/>
      <c r="D7" s="2" t="s">
        <v>23</v>
      </c>
      <c r="F7" s="2" t="s">
        <v>18</v>
      </c>
      <c r="H7" s="2" t="s">
        <v>24</v>
      </c>
      <c r="J7" s="2" t="s">
        <v>62</v>
      </c>
      <c r="L7" s="2" t="s">
        <v>18</v>
      </c>
      <c r="N7" s="2" t="s">
        <v>24</v>
      </c>
      <c r="P7" s="2" t="s">
        <v>62</v>
      </c>
    </row>
    <row r="8" spans="1:16" s="6" customFormat="1" ht="26.25" customHeight="1" x14ac:dyDescent="0.2">
      <c r="A8" s="42" t="s">
        <v>60</v>
      </c>
      <c r="B8" s="42"/>
      <c r="D8" s="29" t="s">
        <v>25</v>
      </c>
      <c r="E8" s="8"/>
      <c r="F8" s="10">
        <f>'درآمد سرمایه گذاری در گواهی سپر'!J11</f>
        <v>11653639090723</v>
      </c>
      <c r="G8" s="8"/>
      <c r="H8" s="11">
        <f>F8/F11*100</f>
        <v>99.98780968691068</v>
      </c>
      <c r="I8" s="8"/>
      <c r="J8" s="11">
        <v>11.528651258085961</v>
      </c>
      <c r="L8" s="10">
        <f>'درآمد سرمایه گذاری در گواهی سپر'!T11</f>
        <v>31483989846026</v>
      </c>
      <c r="M8" s="8"/>
      <c r="N8" s="11">
        <f>L8/L11*100</f>
        <v>99.955216663948192</v>
      </c>
      <c r="O8" s="8"/>
      <c r="P8" s="11">
        <v>31.14631715657795</v>
      </c>
    </row>
    <row r="9" spans="1:16" s="6" customFormat="1" ht="26.25" customHeight="1" x14ac:dyDescent="0.2">
      <c r="A9" s="43" t="s">
        <v>61</v>
      </c>
      <c r="B9" s="43"/>
      <c r="D9" s="30" t="s">
        <v>26</v>
      </c>
      <c r="E9" s="8"/>
      <c r="F9" s="12">
        <f>'درآمد سپرده بانکی'!D11</f>
        <v>120244734</v>
      </c>
      <c r="G9" s="8"/>
      <c r="H9" s="28">
        <f>F9/F11*100</f>
        <v>1.031695548956569E-3</v>
      </c>
      <c r="I9" s="8"/>
      <c r="J9" s="28">
        <v>1.1895508288143728E-4</v>
      </c>
      <c r="L9" s="12">
        <f>'درآمد سپرده بانکی'!H11</f>
        <v>928594185</v>
      </c>
      <c r="M9" s="8"/>
      <c r="N9" s="28">
        <f>L9/L11*100</f>
        <v>2.9480962676105399E-3</v>
      </c>
      <c r="O9" s="8"/>
      <c r="P9" s="28">
        <v>9.1863480890477659E-4</v>
      </c>
    </row>
    <row r="10" spans="1:16" s="6" customFormat="1" ht="26.25" customHeight="1" x14ac:dyDescent="0.2">
      <c r="A10" s="40" t="s">
        <v>28</v>
      </c>
      <c r="B10" s="40"/>
      <c r="D10" s="31" t="s">
        <v>27</v>
      </c>
      <c r="E10" s="8"/>
      <c r="F10" s="13">
        <f>'سایر درآمدها'!D10</f>
        <v>1300543556</v>
      </c>
      <c r="G10" s="8"/>
      <c r="H10" s="14">
        <f>F10/F11*100</f>
        <v>1.1158617540368532E-2</v>
      </c>
      <c r="I10" s="8"/>
      <c r="J10" s="14">
        <v>1.2865949414042461E-3</v>
      </c>
      <c r="L10" s="13">
        <f>'سایر درآمدها'!F10</f>
        <v>13177303882</v>
      </c>
      <c r="M10" s="8"/>
      <c r="N10" s="14">
        <f>L10/L11*100</f>
        <v>4.1835239784205711E-2</v>
      </c>
      <c r="O10" s="8"/>
      <c r="P10" s="14">
        <v>1.3035974410631531E-2</v>
      </c>
    </row>
    <row r="11" spans="1:16" s="6" customFormat="1" ht="26.25" customHeight="1" thickBot="1" x14ac:dyDescent="0.25">
      <c r="A11" s="37" t="s">
        <v>16</v>
      </c>
      <c r="B11" s="37"/>
      <c r="D11" s="15"/>
      <c r="E11" s="8"/>
      <c r="F11" s="15">
        <f>SUM(F8:F10)</f>
        <v>11655059879013</v>
      </c>
      <c r="G11" s="8"/>
      <c r="H11" s="16">
        <f>SUM(H8:H10)</f>
        <v>100.00000000000001</v>
      </c>
      <c r="I11" s="8"/>
      <c r="J11" s="16">
        <f>SUM(J8:J10)</f>
        <v>11.530056808110247</v>
      </c>
      <c r="L11" s="15">
        <f>SUM(L8:L10)</f>
        <v>31498095744093</v>
      </c>
      <c r="M11" s="8"/>
      <c r="N11" s="16">
        <f>SUM(N8:N10)</f>
        <v>100.00000000000001</v>
      </c>
      <c r="O11" s="8"/>
      <c r="P11" s="16">
        <f>SUM(P8:P10)</f>
        <v>31.160271765797486</v>
      </c>
    </row>
    <row r="12" spans="1:16" ht="13.5" thickTop="1" x14ac:dyDescent="0.2"/>
  </sheetData>
  <mergeCells count="11">
    <mergeCell ref="A11:B11"/>
    <mergeCell ref="D6:J6"/>
    <mergeCell ref="L6:P6"/>
    <mergeCell ref="A1:P1"/>
    <mergeCell ref="A2:P2"/>
    <mergeCell ref="A3:P3"/>
    <mergeCell ref="A8:B8"/>
    <mergeCell ref="A9:B9"/>
    <mergeCell ref="A10:B10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12"/>
  <sheetViews>
    <sheetView rightToLeft="1" workbookViewId="0">
      <selection activeCell="N22" sqref="N22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85546875" bestFit="1" customWidth="1"/>
    <col min="5" max="5" width="1.28515625" customWidth="1"/>
    <col min="6" max="6" width="19.7109375" bestFit="1" customWidth="1"/>
    <col min="7" max="7" width="1.28515625" customWidth="1"/>
    <col min="8" max="8" width="11.28515625" bestFit="1" customWidth="1"/>
    <col min="9" max="9" width="1.28515625" customWidth="1"/>
    <col min="10" max="10" width="19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4.85546875" bestFit="1" customWidth="1"/>
    <col min="15" max="15" width="1.28515625" customWidth="1"/>
    <col min="16" max="16" width="19.42578125" bestFit="1" customWidth="1"/>
    <col min="17" max="17" width="1.28515625" customWidth="1"/>
    <col min="18" max="18" width="11.28515625" bestFit="1" customWidth="1"/>
    <col min="19" max="19" width="1.28515625" customWidth="1"/>
    <col min="20" max="20" width="19.7109375" bestFit="1" customWidth="1"/>
    <col min="21" max="21" width="1.28515625" customWidth="1"/>
    <col min="22" max="22" width="17.28515625" bestFit="1" customWidth="1"/>
  </cols>
  <sheetData>
    <row r="1" spans="1:22" ht="29.1" customHeight="1" x14ac:dyDescent="0.2">
      <c r="A1" s="35" t="s">
        <v>48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</row>
    <row r="2" spans="1:22" ht="21.75" customHeight="1" x14ac:dyDescent="0.2">
      <c r="A2" s="35" t="s">
        <v>58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</row>
    <row r="3" spans="1:22" ht="21.75" customHeight="1" x14ac:dyDescent="0.2">
      <c r="A3" s="35" t="s">
        <v>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</row>
    <row r="4" spans="1:22" ht="14.45" customHeight="1" x14ac:dyDescent="0.2"/>
    <row r="5" spans="1:22" s="6" customFormat="1" ht="25.5" customHeight="1" x14ac:dyDescent="0.2">
      <c r="A5" s="1" t="s">
        <v>29</v>
      </c>
      <c r="B5" s="36" t="s">
        <v>60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</row>
    <row r="6" spans="1:22" s="6" customFormat="1" ht="25.5" customHeight="1" x14ac:dyDescent="0.2">
      <c r="A6" s="8"/>
      <c r="B6" s="8"/>
      <c r="C6" s="8"/>
      <c r="D6" s="33" t="s">
        <v>30</v>
      </c>
      <c r="E6" s="33"/>
      <c r="F6" s="33"/>
      <c r="G6" s="33"/>
      <c r="H6" s="33"/>
      <c r="I6" s="33"/>
      <c r="J6" s="33"/>
      <c r="K6" s="33"/>
      <c r="L6" s="33"/>
      <c r="M6" s="8"/>
      <c r="N6" s="33" t="s">
        <v>31</v>
      </c>
      <c r="O6" s="33"/>
      <c r="P6" s="33"/>
      <c r="Q6" s="33"/>
      <c r="R6" s="33"/>
      <c r="S6" s="33"/>
      <c r="T6" s="33"/>
      <c r="U6" s="33"/>
      <c r="V6" s="33"/>
    </row>
    <row r="7" spans="1:22" s="6" customFormat="1" ht="25.5" customHeight="1" x14ac:dyDescent="0.2">
      <c r="A7" s="8"/>
      <c r="B7" s="8"/>
      <c r="C7" s="8"/>
      <c r="D7" s="9"/>
      <c r="E7" s="9"/>
      <c r="F7" s="9"/>
      <c r="G7" s="9"/>
      <c r="H7" s="9"/>
      <c r="I7" s="9"/>
      <c r="J7" s="34" t="s">
        <v>16</v>
      </c>
      <c r="K7" s="34"/>
      <c r="L7" s="34"/>
      <c r="M7" s="8"/>
      <c r="N7" s="9"/>
      <c r="O7" s="9"/>
      <c r="P7" s="9"/>
      <c r="Q7" s="9"/>
      <c r="R7" s="9"/>
      <c r="S7" s="9"/>
      <c r="T7" s="34" t="s">
        <v>16</v>
      </c>
      <c r="U7" s="34"/>
      <c r="V7" s="34"/>
    </row>
    <row r="8" spans="1:22" s="6" customFormat="1" ht="25.5" customHeight="1" x14ac:dyDescent="0.2">
      <c r="A8" s="33" t="s">
        <v>32</v>
      </c>
      <c r="B8" s="33"/>
      <c r="C8" s="8"/>
      <c r="D8" s="2" t="s">
        <v>33</v>
      </c>
      <c r="E8" s="8"/>
      <c r="F8" s="2" t="s">
        <v>34</v>
      </c>
      <c r="G8" s="8"/>
      <c r="H8" s="2" t="s">
        <v>35</v>
      </c>
      <c r="I8" s="8"/>
      <c r="J8" s="3" t="s">
        <v>18</v>
      </c>
      <c r="K8" s="9"/>
      <c r="L8" s="3" t="s">
        <v>24</v>
      </c>
      <c r="M8" s="8"/>
      <c r="N8" s="2" t="s">
        <v>33</v>
      </c>
      <c r="O8" s="8"/>
      <c r="P8" s="2" t="s">
        <v>34</v>
      </c>
      <c r="Q8" s="8"/>
      <c r="R8" s="2" t="s">
        <v>35</v>
      </c>
      <c r="S8" s="8"/>
      <c r="T8" s="3" t="s">
        <v>18</v>
      </c>
      <c r="U8" s="9"/>
      <c r="V8" s="3" t="s">
        <v>24</v>
      </c>
    </row>
    <row r="9" spans="1:22" s="6" customFormat="1" ht="25.5" customHeight="1" x14ac:dyDescent="0.2">
      <c r="A9" s="38" t="s">
        <v>15</v>
      </c>
      <c r="B9" s="38"/>
      <c r="C9" s="8"/>
      <c r="D9" s="17">
        <v>0</v>
      </c>
      <c r="E9" s="18"/>
      <c r="F9" s="17">
        <v>10273304954289</v>
      </c>
      <c r="G9" s="18"/>
      <c r="H9" s="17">
        <v>0</v>
      </c>
      <c r="I9" s="18"/>
      <c r="J9" s="17">
        <v>10273304954289</v>
      </c>
      <c r="K9" s="8"/>
      <c r="L9" s="11">
        <v>88.144591799034046</v>
      </c>
      <c r="M9" s="8"/>
      <c r="N9" s="17">
        <v>0</v>
      </c>
      <c r="O9" s="8"/>
      <c r="P9" s="17">
        <v>28270580098342</v>
      </c>
      <c r="Q9" s="18"/>
      <c r="R9" s="17">
        <v>0</v>
      </c>
      <c r="S9" s="18"/>
      <c r="T9" s="17">
        <v>28270580098342</v>
      </c>
      <c r="U9" s="8"/>
      <c r="V9" s="11">
        <v>89.753299145532409</v>
      </c>
    </row>
    <row r="10" spans="1:22" s="6" customFormat="1" ht="25.5" customHeight="1" x14ac:dyDescent="0.2">
      <c r="A10" s="39" t="s">
        <v>14</v>
      </c>
      <c r="B10" s="39"/>
      <c r="C10" s="8"/>
      <c r="D10" s="20">
        <v>0</v>
      </c>
      <c r="E10" s="18"/>
      <c r="F10" s="20">
        <v>1380334136434</v>
      </c>
      <c r="G10" s="18"/>
      <c r="H10" s="20">
        <v>0</v>
      </c>
      <c r="I10" s="18"/>
      <c r="J10" s="20">
        <v>1380334136434</v>
      </c>
      <c r="K10" s="8"/>
      <c r="L10" s="14">
        <v>11.84321788787663</v>
      </c>
      <c r="M10" s="8"/>
      <c r="N10" s="20">
        <v>0</v>
      </c>
      <c r="O10" s="8"/>
      <c r="P10" s="19">
        <v>3213409747684</v>
      </c>
      <c r="Q10" s="18"/>
      <c r="R10" s="20">
        <v>0</v>
      </c>
      <c r="S10" s="18"/>
      <c r="T10" s="20">
        <v>3213409747684</v>
      </c>
      <c r="U10" s="8"/>
      <c r="V10" s="14">
        <v>10.201917518415783</v>
      </c>
    </row>
    <row r="11" spans="1:22" s="6" customFormat="1" ht="25.5" customHeight="1" thickBot="1" x14ac:dyDescent="0.25">
      <c r="A11" s="37" t="s">
        <v>16</v>
      </c>
      <c r="B11" s="37"/>
      <c r="C11" s="8"/>
      <c r="D11" s="21">
        <f>SUM(D9:D10)</f>
        <v>0</v>
      </c>
      <c r="E11" s="18"/>
      <c r="F11" s="21">
        <f>SUM(F9:F10)</f>
        <v>11653639090723</v>
      </c>
      <c r="G11" s="23"/>
      <c r="H11" s="21">
        <f>SUM(H9:H10)</f>
        <v>0</v>
      </c>
      <c r="I11" s="23"/>
      <c r="J11" s="21">
        <f>SUM(J9:J10)</f>
        <v>11653639090723</v>
      </c>
      <c r="K11" s="8"/>
      <c r="L11" s="16">
        <f>SUM(L9:L10)</f>
        <v>99.98780968691068</v>
      </c>
      <c r="M11" s="8"/>
      <c r="N11" s="21">
        <f>SUM(N9:N10)</f>
        <v>0</v>
      </c>
      <c r="O11" s="18"/>
      <c r="P11" s="21">
        <f>SUM(P9:P10)</f>
        <v>31483989846026</v>
      </c>
      <c r="Q11" s="23"/>
      <c r="R11" s="21">
        <f>SUM(R9:R10)</f>
        <v>0</v>
      </c>
      <c r="S11" s="23"/>
      <c r="T11" s="21">
        <f>SUM(T9:T10)</f>
        <v>31483989846026</v>
      </c>
      <c r="U11" s="8"/>
      <c r="V11" s="16">
        <f>SUM(V9:V10)</f>
        <v>99.955216663948192</v>
      </c>
    </row>
    <row r="12" spans="1:22" ht="13.5" thickTop="1" x14ac:dyDescent="0.2"/>
  </sheetData>
  <mergeCells count="12">
    <mergeCell ref="A10:B10"/>
    <mergeCell ref="A11:B11"/>
    <mergeCell ref="J7:L7"/>
    <mergeCell ref="T7:V7"/>
    <mergeCell ref="A8:B8"/>
    <mergeCell ref="A9:B9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1"/>
  <sheetViews>
    <sheetView rightToLeft="1" workbookViewId="0">
      <selection activeCell="H19" sqref="H19"/>
    </sheetView>
  </sheetViews>
  <sheetFormatPr defaultRowHeight="12.75" x14ac:dyDescent="0.2"/>
  <cols>
    <col min="1" max="1" width="6.28515625" customWidth="1"/>
    <col min="2" max="2" width="23.28515625" customWidth="1"/>
    <col min="3" max="3" width="1.28515625" customWidth="1"/>
    <col min="4" max="4" width="15.140625" bestFit="1" customWidth="1"/>
    <col min="5" max="5" width="1.28515625" customWidth="1"/>
    <col min="6" max="6" width="24.5703125" bestFit="1" customWidth="1"/>
    <col min="7" max="7" width="1.28515625" customWidth="1"/>
    <col min="8" max="8" width="19.42578125" customWidth="1"/>
    <col min="9" max="9" width="1.28515625" customWidth="1"/>
    <col min="10" max="10" width="24.5703125" bestFit="1" customWidth="1"/>
  </cols>
  <sheetData>
    <row r="1" spans="1:10" ht="29.1" customHeight="1" x14ac:dyDescent="0.2">
      <c r="A1" s="35" t="s">
        <v>48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ht="21.75" customHeight="1" x14ac:dyDescent="0.2">
      <c r="A2" s="35" t="s">
        <v>58</v>
      </c>
      <c r="B2" s="35"/>
      <c r="C2" s="35"/>
      <c r="D2" s="35"/>
      <c r="E2" s="35"/>
      <c r="F2" s="35"/>
      <c r="G2" s="35"/>
      <c r="H2" s="35"/>
      <c r="I2" s="35"/>
      <c r="J2" s="35"/>
    </row>
    <row r="3" spans="1:10" ht="21.75" customHeight="1" x14ac:dyDescent="0.2">
      <c r="A3" s="35" t="s">
        <v>0</v>
      </c>
      <c r="B3" s="35"/>
      <c r="C3" s="35"/>
      <c r="D3" s="35"/>
      <c r="E3" s="35"/>
      <c r="F3" s="35"/>
      <c r="G3" s="35"/>
      <c r="H3" s="35"/>
      <c r="I3" s="35"/>
      <c r="J3" s="35"/>
    </row>
    <row r="4" spans="1:10" ht="14.45" customHeight="1" x14ac:dyDescent="0.2"/>
    <row r="5" spans="1:10" s="6" customFormat="1" ht="29.25" customHeight="1" x14ac:dyDescent="0.2">
      <c r="A5" s="24" t="s">
        <v>36</v>
      </c>
      <c r="B5" s="36" t="s">
        <v>61</v>
      </c>
      <c r="C5" s="36"/>
      <c r="D5" s="36"/>
      <c r="E5" s="36"/>
      <c r="F5" s="36"/>
      <c r="G5" s="36"/>
      <c r="H5" s="36"/>
      <c r="I5" s="36"/>
      <c r="J5" s="36"/>
    </row>
    <row r="6" spans="1:10" s="6" customFormat="1" ht="29.25" customHeight="1" x14ac:dyDescent="0.2">
      <c r="D6" s="33" t="s">
        <v>30</v>
      </c>
      <c r="E6" s="33"/>
      <c r="F6" s="33"/>
      <c r="H6" s="33" t="s">
        <v>31</v>
      </c>
      <c r="I6" s="33"/>
      <c r="J6" s="33"/>
    </row>
    <row r="7" spans="1:10" s="6" customFormat="1" ht="29.25" customHeight="1" x14ac:dyDescent="0.2">
      <c r="A7" s="33" t="s">
        <v>38</v>
      </c>
      <c r="B7" s="33"/>
      <c r="D7" s="5" t="s">
        <v>44</v>
      </c>
      <c r="E7" s="7"/>
      <c r="F7" s="5" t="s">
        <v>39</v>
      </c>
      <c r="H7" s="5" t="s">
        <v>44</v>
      </c>
      <c r="I7" s="7"/>
      <c r="J7" s="5" t="s">
        <v>39</v>
      </c>
    </row>
    <row r="8" spans="1:10" s="6" customFormat="1" ht="29.25" customHeight="1" x14ac:dyDescent="0.2">
      <c r="A8" s="42" t="s">
        <v>54</v>
      </c>
      <c r="B8" s="42"/>
      <c r="D8" s="17">
        <v>58672153</v>
      </c>
      <c r="E8" s="18"/>
      <c r="F8" s="17"/>
      <c r="G8" s="18"/>
      <c r="H8" s="17">
        <v>376878124</v>
      </c>
      <c r="I8" s="18"/>
      <c r="J8" s="17"/>
    </row>
    <row r="9" spans="1:10" s="6" customFormat="1" ht="29.25" customHeight="1" x14ac:dyDescent="0.2">
      <c r="A9" s="43" t="s">
        <v>63</v>
      </c>
      <c r="B9" s="43"/>
      <c r="D9" s="19">
        <v>47158820</v>
      </c>
      <c r="E9" s="18"/>
      <c r="F9" s="19"/>
      <c r="G9" s="18"/>
      <c r="H9" s="19">
        <v>434486141</v>
      </c>
      <c r="I9" s="18"/>
      <c r="J9" s="19"/>
    </row>
    <row r="10" spans="1:10" s="6" customFormat="1" ht="29.25" customHeight="1" x14ac:dyDescent="0.2">
      <c r="A10" s="40" t="s">
        <v>55</v>
      </c>
      <c r="B10" s="40"/>
      <c r="D10" s="20">
        <v>14413761</v>
      </c>
      <c r="E10" s="18"/>
      <c r="F10" s="20"/>
      <c r="G10" s="18"/>
      <c r="H10" s="20">
        <v>117229920</v>
      </c>
      <c r="I10" s="18"/>
      <c r="J10" s="20"/>
    </row>
    <row r="11" spans="1:10" s="6" customFormat="1" ht="29.25" customHeight="1" x14ac:dyDescent="0.2">
      <c r="A11" s="37" t="s">
        <v>16</v>
      </c>
      <c r="B11" s="37"/>
      <c r="D11" s="21">
        <f>SUM(D8:D10)</f>
        <v>120244734</v>
      </c>
      <c r="E11" s="18"/>
      <c r="F11" s="21"/>
      <c r="G11" s="18"/>
      <c r="H11" s="21">
        <f>SUM(H8:H10)</f>
        <v>928594185</v>
      </c>
      <c r="I11" s="18"/>
      <c r="J11" s="21"/>
    </row>
  </sheetData>
  <mergeCells count="11"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0"/>
  <sheetViews>
    <sheetView rightToLeft="1" workbookViewId="0">
      <selection activeCell="F27" sqref="F27"/>
    </sheetView>
  </sheetViews>
  <sheetFormatPr defaultRowHeight="12.75" x14ac:dyDescent="0.2"/>
  <cols>
    <col min="1" max="1" width="7.140625" customWidth="1"/>
    <col min="2" max="2" width="29.42578125" customWidth="1"/>
    <col min="3" max="3" width="1.28515625" customWidth="1"/>
    <col min="4" max="4" width="19.42578125" customWidth="1"/>
    <col min="5" max="5" width="1.28515625" customWidth="1"/>
    <col min="6" max="6" width="19.42578125" customWidth="1"/>
  </cols>
  <sheetData>
    <row r="1" spans="1:6" ht="29.1" customHeight="1" x14ac:dyDescent="0.2">
      <c r="A1" s="35" t="s">
        <v>48</v>
      </c>
      <c r="B1" s="35"/>
      <c r="C1" s="35"/>
      <c r="D1" s="35"/>
      <c r="E1" s="35"/>
      <c r="F1" s="35"/>
    </row>
    <row r="2" spans="1:6" ht="21.75" customHeight="1" x14ac:dyDescent="0.2">
      <c r="A2" s="35" t="s">
        <v>58</v>
      </c>
      <c r="B2" s="35"/>
      <c r="C2" s="35"/>
      <c r="D2" s="35"/>
      <c r="E2" s="35"/>
      <c r="F2" s="35"/>
    </row>
    <row r="3" spans="1:6" ht="21.75" customHeight="1" x14ac:dyDescent="0.2">
      <c r="A3" s="35" t="s">
        <v>0</v>
      </c>
      <c r="B3" s="35"/>
      <c r="C3" s="35"/>
      <c r="D3" s="35"/>
      <c r="E3" s="35"/>
      <c r="F3" s="35"/>
    </row>
    <row r="4" spans="1:6" ht="14.45" customHeight="1" x14ac:dyDescent="0.2"/>
    <row r="5" spans="1:6" s="6" customFormat="1" ht="25.5" customHeight="1" x14ac:dyDescent="0.2">
      <c r="A5" s="24" t="s">
        <v>37</v>
      </c>
      <c r="B5" s="36" t="s">
        <v>28</v>
      </c>
      <c r="C5" s="36"/>
      <c r="D5" s="36"/>
      <c r="E5" s="36"/>
      <c r="F5" s="36"/>
    </row>
    <row r="6" spans="1:6" s="6" customFormat="1" ht="25.5" customHeight="1" x14ac:dyDescent="0.2">
      <c r="D6" s="2" t="s">
        <v>30</v>
      </c>
      <c r="F6" s="2" t="s">
        <v>5</v>
      </c>
    </row>
    <row r="7" spans="1:6" s="6" customFormat="1" ht="25.5" customHeight="1" x14ac:dyDescent="0.2">
      <c r="A7" s="33" t="s">
        <v>28</v>
      </c>
      <c r="B7" s="33"/>
      <c r="D7" s="3" t="s">
        <v>18</v>
      </c>
      <c r="F7" s="3" t="s">
        <v>18</v>
      </c>
    </row>
    <row r="8" spans="1:6" s="6" customFormat="1" ht="25.5" customHeight="1" x14ac:dyDescent="0.2">
      <c r="A8" s="42" t="s">
        <v>28</v>
      </c>
      <c r="B8" s="42"/>
      <c r="D8" s="17">
        <v>0</v>
      </c>
      <c r="E8" s="18"/>
      <c r="F8" s="17">
        <v>1646319485</v>
      </c>
    </row>
    <row r="9" spans="1:6" s="6" customFormat="1" ht="25.5" customHeight="1" x14ac:dyDescent="0.2">
      <c r="A9" s="40" t="s">
        <v>40</v>
      </c>
      <c r="B9" s="40"/>
      <c r="D9" s="20">
        <v>1300543556</v>
      </c>
      <c r="E9" s="18"/>
      <c r="F9" s="20">
        <v>11530984397</v>
      </c>
    </row>
    <row r="10" spans="1:6" s="6" customFormat="1" ht="25.5" customHeight="1" x14ac:dyDescent="0.2">
      <c r="A10" s="37" t="s">
        <v>16</v>
      </c>
      <c r="B10" s="37"/>
      <c r="D10" s="21">
        <f>SUM(D8:D9)</f>
        <v>1300543556</v>
      </c>
      <c r="E10" s="18"/>
      <c r="F10" s="21">
        <f>SUM(F8:F9)</f>
        <v>13177303882</v>
      </c>
    </row>
  </sheetData>
  <mergeCells count="8">
    <mergeCell ref="A8:B8"/>
    <mergeCell ref="A9:B9"/>
    <mergeCell ref="A10:B10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1"/>
  <sheetViews>
    <sheetView rightToLeft="1" workbookViewId="0">
      <selection activeCell="D15" sqref="D15"/>
    </sheetView>
  </sheetViews>
  <sheetFormatPr defaultRowHeight="12.75" x14ac:dyDescent="0.2"/>
  <cols>
    <col min="1" max="1" width="29.28515625" customWidth="1"/>
    <col min="2" max="2" width="1.28515625" customWidth="1"/>
    <col min="3" max="3" width="17.7109375" customWidth="1"/>
    <col min="4" max="4" width="1.28515625" customWidth="1"/>
    <col min="5" max="5" width="13" customWidth="1"/>
    <col min="6" max="6" width="1.28515625" customWidth="1"/>
    <col min="7" max="7" width="18" customWidth="1"/>
    <col min="8" max="8" width="1.28515625" customWidth="1"/>
    <col min="9" max="9" width="16.42578125" customWidth="1"/>
    <col min="10" max="10" width="1.28515625" customWidth="1"/>
    <col min="11" max="11" width="12.85546875" customWidth="1"/>
    <col min="12" max="12" width="1.28515625" customWidth="1"/>
    <col min="13" max="13" width="18.5703125" customWidth="1"/>
  </cols>
  <sheetData>
    <row r="1" spans="1:13" ht="29.1" customHeight="1" x14ac:dyDescent="0.2">
      <c r="A1" s="35" t="s">
        <v>48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ht="21.75" customHeight="1" x14ac:dyDescent="0.2">
      <c r="A2" s="35" t="s">
        <v>58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21.75" customHeight="1" x14ac:dyDescent="0.2">
      <c r="A3" s="35" t="s">
        <v>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3" ht="14.45" customHeight="1" x14ac:dyDescent="0.2"/>
    <row r="5" spans="1:13" s="6" customFormat="1" ht="26.25" customHeight="1" x14ac:dyDescent="0.2">
      <c r="A5" s="36" t="s">
        <v>44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3" s="6" customFormat="1" ht="26.25" customHeight="1" x14ac:dyDescent="0.2">
      <c r="A6" s="33" t="s">
        <v>22</v>
      </c>
      <c r="C6" s="33" t="s">
        <v>30</v>
      </c>
      <c r="D6" s="33"/>
      <c r="E6" s="33"/>
      <c r="F6" s="33"/>
      <c r="G6" s="33"/>
      <c r="I6" s="33" t="s">
        <v>31</v>
      </c>
      <c r="J6" s="33"/>
      <c r="K6" s="33"/>
      <c r="L6" s="33"/>
      <c r="M6" s="33"/>
    </row>
    <row r="7" spans="1:13" s="6" customFormat="1" ht="26.25" customHeight="1" x14ac:dyDescent="0.2">
      <c r="A7" s="33"/>
      <c r="C7" s="5" t="s">
        <v>42</v>
      </c>
      <c r="D7" s="7"/>
      <c r="E7" s="5" t="s">
        <v>41</v>
      </c>
      <c r="F7" s="7"/>
      <c r="G7" s="5" t="s">
        <v>43</v>
      </c>
      <c r="I7" s="5" t="s">
        <v>42</v>
      </c>
      <c r="J7" s="7"/>
      <c r="K7" s="5" t="s">
        <v>41</v>
      </c>
      <c r="L7" s="7"/>
      <c r="M7" s="5" t="s">
        <v>43</v>
      </c>
    </row>
    <row r="8" spans="1:13" s="6" customFormat="1" ht="26.25" customHeight="1" x14ac:dyDescent="0.2">
      <c r="A8" s="26" t="s">
        <v>54</v>
      </c>
      <c r="C8" s="17">
        <v>58672153</v>
      </c>
      <c r="D8" s="18"/>
      <c r="E8" s="17">
        <v>0</v>
      </c>
      <c r="F8" s="18"/>
      <c r="G8" s="17">
        <v>58672153</v>
      </c>
      <c r="H8" s="18"/>
      <c r="I8" s="17">
        <v>376878124</v>
      </c>
      <c r="J8" s="18"/>
      <c r="K8" s="17">
        <v>0</v>
      </c>
      <c r="L8" s="18"/>
      <c r="M8" s="17">
        <v>376878124</v>
      </c>
    </row>
    <row r="9" spans="1:13" s="6" customFormat="1" ht="26.25" customHeight="1" x14ac:dyDescent="0.2">
      <c r="A9" s="25" t="s">
        <v>63</v>
      </c>
      <c r="C9" s="19">
        <v>47158820</v>
      </c>
      <c r="D9" s="18"/>
      <c r="E9" s="19">
        <v>0</v>
      </c>
      <c r="F9" s="18"/>
      <c r="G9" s="19">
        <v>47158820</v>
      </c>
      <c r="H9" s="18"/>
      <c r="I9" s="19">
        <v>434486141</v>
      </c>
      <c r="J9" s="18"/>
      <c r="K9" s="19">
        <v>0</v>
      </c>
      <c r="L9" s="18"/>
      <c r="M9" s="19">
        <v>434486141</v>
      </c>
    </row>
    <row r="10" spans="1:13" s="6" customFormat="1" ht="26.25" customHeight="1" x14ac:dyDescent="0.2">
      <c r="A10" s="27" t="s">
        <v>55</v>
      </c>
      <c r="C10" s="20">
        <v>14413761</v>
      </c>
      <c r="D10" s="18"/>
      <c r="E10" s="20">
        <v>0</v>
      </c>
      <c r="F10" s="18"/>
      <c r="G10" s="20">
        <v>14413761</v>
      </c>
      <c r="H10" s="18"/>
      <c r="I10" s="20">
        <v>117229920</v>
      </c>
      <c r="J10" s="18"/>
      <c r="K10" s="20">
        <v>0</v>
      </c>
      <c r="L10" s="18"/>
      <c r="M10" s="20">
        <v>117229920</v>
      </c>
    </row>
    <row r="11" spans="1:13" s="6" customFormat="1" ht="26.25" customHeight="1" x14ac:dyDescent="0.2">
      <c r="A11" s="4" t="s">
        <v>16</v>
      </c>
      <c r="C11" s="21">
        <f>SUM(C8:C10)</f>
        <v>120244734</v>
      </c>
      <c r="D11" s="18"/>
      <c r="E11" s="21">
        <f>SUM(E8:E10)</f>
        <v>0</v>
      </c>
      <c r="F11" s="18"/>
      <c r="G11" s="21">
        <f>SUM(G8:G10)</f>
        <v>120244734</v>
      </c>
      <c r="H11" s="18"/>
      <c r="I11" s="21">
        <f>SUM(I8:I10)</f>
        <v>928594185</v>
      </c>
      <c r="J11" s="18"/>
      <c r="K11" s="21">
        <f>SUM(K8:K10)</f>
        <v>0</v>
      </c>
      <c r="L11" s="18"/>
      <c r="M11" s="21">
        <f>SUM(M8:M10)</f>
        <v>928594185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Q11"/>
  <sheetViews>
    <sheetView rightToLeft="1" zoomScaleNormal="100" workbookViewId="0">
      <selection activeCell="A30" sqref="A30:XFD30"/>
    </sheetView>
  </sheetViews>
  <sheetFormatPr defaultRowHeight="12.75" x14ac:dyDescent="0.2"/>
  <cols>
    <col min="1" max="1" width="17.28515625" bestFit="1" customWidth="1"/>
    <col min="2" max="2" width="1.28515625" customWidth="1"/>
    <col min="3" max="3" width="12" customWidth="1"/>
    <col min="4" max="4" width="1.28515625" customWidth="1"/>
    <col min="5" max="5" width="20.5703125" bestFit="1" customWidth="1"/>
    <col min="6" max="6" width="1.28515625" customWidth="1"/>
    <col min="7" max="7" width="20.28515625" bestFit="1" customWidth="1"/>
    <col min="8" max="8" width="1.28515625" customWidth="1"/>
    <col min="9" max="9" width="26.42578125" bestFit="1" customWidth="1"/>
    <col min="10" max="10" width="1.28515625" customWidth="1"/>
    <col min="11" max="11" width="10.5703125" bestFit="1" customWidth="1"/>
    <col min="12" max="12" width="1.28515625" customWidth="1"/>
    <col min="13" max="13" width="20.5703125" bestFit="1" customWidth="1"/>
    <col min="14" max="14" width="1.28515625" customWidth="1"/>
    <col min="15" max="15" width="19.85546875" bestFit="1" customWidth="1"/>
    <col min="16" max="16" width="1.28515625" customWidth="1"/>
    <col min="17" max="17" width="26.42578125" bestFit="1" customWidth="1"/>
  </cols>
  <sheetData>
    <row r="1" spans="1:17" ht="29.1" customHeight="1" x14ac:dyDescent="0.2">
      <c r="A1" s="35" t="s">
        <v>48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21.75" customHeight="1" x14ac:dyDescent="0.2">
      <c r="A2" s="35" t="s">
        <v>58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17" ht="21.75" customHeight="1" x14ac:dyDescent="0.2">
      <c r="A3" s="35" t="s">
        <v>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7" ht="14.45" customHeight="1" x14ac:dyDescent="0.2"/>
    <row r="5" spans="1:17" s="6" customFormat="1" ht="27" customHeight="1" x14ac:dyDescent="0.2">
      <c r="A5" s="36" t="s">
        <v>46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</row>
    <row r="6" spans="1:17" s="6" customFormat="1" ht="27" customHeight="1" x14ac:dyDescent="0.2">
      <c r="A6" s="33" t="s">
        <v>22</v>
      </c>
      <c r="C6" s="33" t="s">
        <v>30</v>
      </c>
      <c r="D6" s="33"/>
      <c r="E6" s="33"/>
      <c r="F6" s="33"/>
      <c r="G6" s="33"/>
      <c r="H6" s="33"/>
      <c r="I6" s="33"/>
      <c r="K6" s="33" t="s">
        <v>31</v>
      </c>
      <c r="L6" s="33"/>
      <c r="M6" s="33"/>
      <c r="N6" s="33"/>
      <c r="O6" s="33"/>
      <c r="P6" s="33"/>
      <c r="Q6" s="33"/>
    </row>
    <row r="7" spans="1:17" s="6" customFormat="1" ht="27" customHeight="1" x14ac:dyDescent="0.2">
      <c r="A7" s="33"/>
      <c r="C7" s="5" t="s">
        <v>9</v>
      </c>
      <c r="D7" s="7"/>
      <c r="E7" s="5" t="s">
        <v>11</v>
      </c>
      <c r="F7" s="7"/>
      <c r="G7" s="5" t="s">
        <v>45</v>
      </c>
      <c r="H7" s="7"/>
      <c r="I7" s="5" t="s">
        <v>47</v>
      </c>
      <c r="K7" s="5" t="s">
        <v>9</v>
      </c>
      <c r="L7" s="7"/>
      <c r="M7" s="5" t="s">
        <v>11</v>
      </c>
      <c r="N7" s="7"/>
      <c r="O7" s="5" t="s">
        <v>45</v>
      </c>
      <c r="P7" s="7"/>
      <c r="Q7" s="5" t="s">
        <v>47</v>
      </c>
    </row>
    <row r="8" spans="1:17" s="6" customFormat="1" ht="27" customHeight="1" x14ac:dyDescent="0.2">
      <c r="A8" s="26" t="s">
        <v>15</v>
      </c>
      <c r="C8" s="17">
        <v>2539746</v>
      </c>
      <c r="D8" s="18"/>
      <c r="E8" s="17">
        <v>90907383872448</v>
      </c>
      <c r="F8" s="18"/>
      <c r="G8" s="17">
        <v>-80634078918159</v>
      </c>
      <c r="H8" s="18"/>
      <c r="I8" s="17">
        <v>10273304954289</v>
      </c>
      <c r="J8" s="18"/>
      <c r="K8" s="17">
        <v>2539746</v>
      </c>
      <c r="L8" s="18"/>
      <c r="M8" s="17">
        <v>90907383872448</v>
      </c>
      <c r="N8" s="18"/>
      <c r="O8" s="17">
        <v>-62636803774106</v>
      </c>
      <c r="P8" s="18"/>
      <c r="Q8" s="17">
        <v>28270580098342</v>
      </c>
    </row>
    <row r="9" spans="1:17" s="6" customFormat="1" ht="27" customHeight="1" x14ac:dyDescent="0.2">
      <c r="A9" s="27" t="s">
        <v>14</v>
      </c>
      <c r="C9" s="20">
        <v>3713</v>
      </c>
      <c r="D9" s="18"/>
      <c r="E9" s="20">
        <v>10144958820184</v>
      </c>
      <c r="F9" s="18"/>
      <c r="G9" s="20">
        <v>-8764624683750</v>
      </c>
      <c r="H9" s="18"/>
      <c r="I9" s="20">
        <v>1380334136434</v>
      </c>
      <c r="J9" s="18"/>
      <c r="K9" s="20">
        <v>3713</v>
      </c>
      <c r="L9" s="18"/>
      <c r="M9" s="20">
        <v>10144958820184</v>
      </c>
      <c r="N9" s="18"/>
      <c r="O9" s="20">
        <v>-6931549072500</v>
      </c>
      <c r="P9" s="18"/>
      <c r="Q9" s="20">
        <v>3213409747684</v>
      </c>
    </row>
    <row r="10" spans="1:17" s="6" customFormat="1" ht="27" customHeight="1" thickBot="1" x14ac:dyDescent="0.25">
      <c r="A10" s="4" t="s">
        <v>16</v>
      </c>
      <c r="C10" s="21">
        <f>SUM(C8:C9)</f>
        <v>2543459</v>
      </c>
      <c r="D10" s="18"/>
      <c r="E10" s="21">
        <f>SUM(E8:E9)</f>
        <v>101052342692632</v>
      </c>
      <c r="F10" s="18"/>
      <c r="G10" s="21">
        <f>SUM(G8:G9)</f>
        <v>-89398703601909</v>
      </c>
      <c r="H10" s="18"/>
      <c r="I10" s="21">
        <f>SUM(I8:I9)</f>
        <v>11653639090723</v>
      </c>
      <c r="J10" s="18"/>
      <c r="K10" s="21">
        <f>SUM(K8:K9)</f>
        <v>2543459</v>
      </c>
      <c r="L10" s="18"/>
      <c r="M10" s="21">
        <f>SUM(M8:M9)</f>
        <v>101052342692632</v>
      </c>
      <c r="N10" s="18"/>
      <c r="O10" s="21">
        <f>SUM(O8:O9)</f>
        <v>-69568352846606</v>
      </c>
      <c r="P10" s="18"/>
      <c r="Q10" s="21">
        <f>SUM(Q8:Q9)</f>
        <v>31483989846026</v>
      </c>
    </row>
    <row r="11" spans="1:17" ht="13.5" thickTop="1" x14ac:dyDescent="0.2"/>
  </sheetData>
  <mergeCells count="7"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صورت وضعیت</vt:lpstr>
      <vt:lpstr>گوهی سپرده</vt:lpstr>
      <vt:lpstr>سپرده</vt:lpstr>
      <vt:lpstr>درآمد</vt:lpstr>
      <vt:lpstr>درآمد سرمایه گذاری در گواهی سپر</vt:lpstr>
      <vt:lpstr>درآمد سپرده بانکی</vt:lpstr>
      <vt:lpstr>سایر درآمدها</vt:lpstr>
      <vt:lpstr>سود سپرده بانکی</vt:lpstr>
      <vt:lpstr>درآمد ناشی از تغییر قیمت اوراق</vt:lpstr>
      <vt:lpstr>درآمد!Print_Area</vt:lpstr>
      <vt:lpstr>'درآمد سپرده بانکی'!Print_Area</vt:lpstr>
      <vt:lpstr>'درآمد سرمایه گذاری در گواهی سپر'!Print_Area</vt:lpstr>
      <vt:lpstr>'درآمد ناشی از تغییر قیمت اوراق'!Print_Area</vt:lpstr>
      <vt:lpstr>'سایر درآمدها'!Print_Area</vt:lpstr>
      <vt:lpstr>سپرده!Print_Area</vt:lpstr>
      <vt:lpstr>'سود سپرده بانکی'!Print_Area</vt:lpstr>
      <vt:lpstr>'صورت وضعیت'!Print_Area</vt:lpstr>
      <vt:lpstr>'گوهی سپرده'!Print_Area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Masomeh Farahani</cp:lastModifiedBy>
  <dcterms:created xsi:type="dcterms:W3CDTF">2026-10-25T03:47:55Z</dcterms:created>
  <dcterms:modified xsi:type="dcterms:W3CDTF">2026-10-26T11:07:34Z</dcterms:modified>
</cp:coreProperties>
</file>