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FILESERVER\KIMIA-Files\Investment\قادری\صندوق کالایی کیمیا\گزارش پرتفو\1405\"/>
    </mc:Choice>
  </mc:AlternateContent>
  <xr:revisionPtr revIDLastSave="0" documentId="13_ncr:1_{44B0094B-740E-49AE-BD81-A62D81028C27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صورت وضعیت" sheetId="1" r:id="rId1"/>
    <sheet name="گواهی سپرده" sheetId="2" r:id="rId2"/>
    <sheet name="سپرده" sheetId="7" r:id="rId3"/>
    <sheet name="درآمد" sheetId="8" r:id="rId4"/>
    <sheet name="درآمد سرمایه‌گذاری در کالا" sheetId="9" r:id="rId5"/>
    <sheet name="درآمد سپرده بانکی" sheetId="13" r:id="rId6"/>
    <sheet name="سایر درآمدها" sheetId="14" r:id="rId7"/>
    <sheet name="سود سپرده بانکی" sheetId="18" r:id="rId8"/>
    <sheet name="درآمد ناشی از تغییر قیمت اوراق" sheetId="21" r:id="rId9"/>
  </sheets>
  <definedNames>
    <definedName name="_xlnm.Print_Area" localSheetId="3">درآمد!$A$1:$J$11</definedName>
    <definedName name="_xlnm.Print_Area" localSheetId="5">'درآمد سپرده بانکی'!$A$1:$J$10</definedName>
    <definedName name="_xlnm.Print_Area" localSheetId="4">'درآمد سرمایه‌گذاری در کالا'!$A$1:$V$10</definedName>
    <definedName name="_xlnm.Print_Area" localSheetId="8">'درآمد ناشی از تغییر قیمت اوراق'!$A$1:$Q$9</definedName>
    <definedName name="_xlnm.Print_Area" localSheetId="6">'سایر درآمدها'!$A$1:$F$9</definedName>
    <definedName name="_xlnm.Print_Area" localSheetId="2">سپرده!$A$1:$L$10</definedName>
    <definedName name="_xlnm.Print_Area" localSheetId="7">'سود سپرده بانکی'!$A$1:$M$10</definedName>
    <definedName name="_xlnm.Print_Area" localSheetId="0">'صورت وضعیت'!$A$20:$C$22</definedName>
    <definedName name="_xlnm.Print_Area" localSheetId="1">'گواهی سپرده'!$A$1:$AA$10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10" i="9" l="1"/>
  <c r="L10" i="9"/>
  <c r="P11" i="8"/>
  <c r="L8" i="8"/>
  <c r="J11" i="8"/>
  <c r="F8" i="8"/>
  <c r="T9" i="9"/>
  <c r="J10" i="9"/>
  <c r="J9" i="9"/>
  <c r="F10" i="9"/>
  <c r="F9" i="14"/>
  <c r="L10" i="8" s="1"/>
  <c r="G9" i="21" l="1"/>
  <c r="C9" i="21"/>
  <c r="E9" i="21"/>
  <c r="I9" i="21"/>
  <c r="K9" i="21"/>
  <c r="M9" i="21"/>
  <c r="Q9" i="21"/>
  <c r="O9" i="21"/>
  <c r="L10" i="7"/>
  <c r="J10" i="7"/>
  <c r="J9" i="7"/>
  <c r="J8" i="7"/>
  <c r="AA10" i="2"/>
  <c r="M10" i="18"/>
  <c r="I10" i="18"/>
  <c r="G10" i="18"/>
  <c r="C10" i="18"/>
  <c r="D9" i="14"/>
  <c r="F10" i="8" s="1"/>
  <c r="F11" i="8" s="1"/>
  <c r="D10" i="13"/>
  <c r="F9" i="8" s="1"/>
  <c r="H10" i="13"/>
  <c r="L9" i="8" s="1"/>
  <c r="H10" i="7"/>
  <c r="F10" i="7"/>
  <c r="D10" i="7"/>
  <c r="Y10" i="2"/>
  <c r="W10" i="2"/>
  <c r="S10" i="2"/>
  <c r="I10" i="2"/>
  <c r="G10" i="2"/>
  <c r="E10" i="2"/>
  <c r="H8" i="8" l="1"/>
  <c r="H10" i="8"/>
  <c r="L11" i="8"/>
  <c r="H9" i="8"/>
  <c r="H11" i="8" l="1"/>
  <c r="N8" i="8"/>
  <c r="N10" i="8"/>
  <c r="N9" i="8"/>
  <c r="N11" i="8" l="1"/>
</calcChain>
</file>

<file path=xl/sharedStrings.xml><?xml version="1.0" encoding="utf-8"?>
<sst xmlns="http://schemas.openxmlformats.org/spreadsheetml/2006/main" count="151" uniqueCount="63">
  <si>
    <t>برای ماه منتهی به 1405/07/30</t>
  </si>
  <si>
    <t>-1</t>
  </si>
  <si>
    <t>-1-1</t>
  </si>
  <si>
    <t>1405/06/31</t>
  </si>
  <si>
    <t>تغییرات طی دوره</t>
  </si>
  <si>
    <t>1405/07/30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</si>
  <si>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</si>
  <si>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</si>
  <si>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</si>
  <si>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</si>
  <si>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</si>
  <si>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</si>
  <si>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</si>
  <si>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</si>
  <si>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</si>
  <si>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شمش نقره SilverBar</t>
  </si>
  <si>
    <t>جمع</t>
  </si>
  <si>
    <t>-2-1</t>
  </si>
  <si>
    <t>مبلغ</t>
  </si>
  <si>
    <t>افزایش</t>
  </si>
  <si>
    <t>کاهش</t>
  </si>
  <si>
    <t>-2</t>
  </si>
  <si>
    <t>شرح</t>
  </si>
  <si>
    <t>یادداشت</t>
  </si>
  <si>
    <t>درصد از کل درآمدها</t>
  </si>
  <si>
    <t>1-2</t>
  </si>
  <si>
    <t>2-2</t>
  </si>
  <si>
    <t>3-2</t>
  </si>
  <si>
    <t>سایر درآمدها</t>
  </si>
  <si>
    <t>-1-2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</si>
  <si>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</si>
  <si>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</si>
  <si>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</si>
  <si>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</si>
  <si>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</si>
  <si>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</si>
  <si>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</si>
  <si>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-3-2</t>
  </si>
  <si>
    <t>نام سپرده بانکی</t>
  </si>
  <si>
    <t>سود سپرده بانکی و گواهی سپرده</t>
  </si>
  <si>
    <t>درصد سود به میانگین سپرده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</si>
  <si>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</si>
  <si>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</si>
  <si>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</si>
  <si>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</si>
  <si>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</si>
  <si>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ارزش دفتری</t>
  </si>
  <si>
    <t>درآمد ناشی از تغییر قیمت اوراق بهادار</t>
  </si>
  <si>
    <t>سود و زیان ناشی از تغییر قیمت</t>
  </si>
  <si>
    <t>صندوق سرمایه‌گذاری چند کالایی کیمیا</t>
  </si>
  <si>
    <t>صورت وضعیت پرتفوی صندوق س. کالایی کیمیا (پلاتا)</t>
  </si>
  <si>
    <t>سرمایه‌گذاری‌ها</t>
  </si>
  <si>
    <t>سرمایه‌گذاری در گواهی سپرده کالایی</t>
  </si>
  <si>
    <t>سرمایه‌گذاری در سپرده‌ بانکی</t>
  </si>
  <si>
    <t>سپرده‌های بانکی</t>
  </si>
  <si>
    <t>سپرده کوتاه مدت بانک ملت</t>
  </si>
  <si>
    <t>سپرده کوتاه مدت بانک دی</t>
  </si>
  <si>
    <t>درصد به کل دارایی‌ها</t>
  </si>
  <si>
    <t>درصد از کل دارایی‌ها</t>
  </si>
  <si>
    <t>درآمد حاصل از سرمایه‌گذاری در سپرده بانکی</t>
  </si>
  <si>
    <t>صورت وضعیت درآمدها صندوق س. کالایی کیمیا (پلاتا)</t>
  </si>
  <si>
    <t>درآمد حاصل از سرمایه‌گذاری‌ها</t>
  </si>
  <si>
    <t>درآمد حاصل از سرمایه‌گذاری در گواهی سپرده کالایی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</si>
</sst>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_);\(0.00\)"/>
    <numFmt numFmtId="165" formatCode="_(* #,##0_);_(* \(#,##0\);_(* &quot;-&quot;??_);_(@_)"/>
    <numFmt numFmtId="166" formatCode="#,##0.000_);\(#,##0.000\)"/>
  </numFmts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6">
    <xf numFmtId="0" fontId="0" fillId="0" borderId="0" xfId="0" applyAlignment="1">
      <alignment horizontal="left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3" fontId="4" fillId="0" borderId="2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4" fillId="0" borderId="4" xfId="0" applyNumberFormat="1" applyFont="1" applyFill="1" applyBorder="1" applyAlignment="1">
      <alignment horizontal="center" vertical="center"/>
    </xf>
    <xf numFmtId="4" fontId="4" fillId="0" borderId="6" xfId="0" applyNumberFormat="1" applyFont="1" applyFill="1" applyBorder="1" applyAlignment="1">
      <alignment horizontal="center" vertical="center"/>
    </xf>
    <xf numFmtId="37" fontId="4" fillId="0" borderId="2" xfId="0" applyNumberFormat="1" applyFont="1" applyFill="1" applyBorder="1" applyAlignment="1">
      <alignment horizontal="center" vertical="center"/>
    </xf>
    <xf numFmtId="37" fontId="0" fillId="0" borderId="0" xfId="0" applyNumberFormat="1" applyAlignment="1">
      <alignment horizontal="center" vertical="center"/>
    </xf>
    <xf numFmtId="37" fontId="4" fillId="0" borderId="4" xfId="0" applyNumberFormat="1" applyFont="1" applyFill="1" applyBorder="1" applyAlignment="1">
      <alignment horizontal="center" vertical="center"/>
    </xf>
    <xf numFmtId="37" fontId="4" fillId="0" borderId="6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right" vertical="center"/>
    </xf>
    <xf numFmtId="49" fontId="2" fillId="0" borderId="0" xfId="0" applyNumberFormat="1" applyFont="1" applyFill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4" fontId="4" fillId="0" borderId="5" xfId="0" applyNumberFormat="1" applyFont="1" applyFill="1" applyBorder="1" applyAlignment="1">
      <alignment horizontal="center" vertical="center"/>
    </xf>
    <xf numFmtId="37" fontId="4" fillId="0" borderId="5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37" fontId="4" fillId="0" borderId="0" xfId="0" applyNumberFormat="1" applyFont="1" applyFill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164" fontId="4" fillId="0" borderId="5" xfId="0" applyNumberFormat="1" applyFont="1" applyFill="1" applyBorder="1" applyAlignment="1">
      <alignment horizontal="center" vertical="center"/>
    </xf>
    <xf numFmtId="164" fontId="4" fillId="0" borderId="6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37" fontId="0" fillId="0" borderId="0" xfId="0" applyNumberFormat="1" applyAlignment="1">
      <alignment horizontal="left"/>
    </xf>
    <xf numFmtId="0" fontId="4" fillId="0" borderId="4" xfId="0" applyFont="1" applyFill="1" applyBorder="1" applyAlignment="1">
      <alignment horizontal="center" vertical="center"/>
    </xf>
    <xf numFmtId="37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65" fontId="0" fillId="0" borderId="0" xfId="1" applyNumberFormat="1" applyFont="1" applyAlignment="1">
      <alignment horizontal="left"/>
    </xf>
    <xf numFmtId="16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166" fontId="4" fillId="0" borderId="2" xfId="0" applyNumberFormat="1" applyFont="1" applyFill="1" applyBorder="1" applyAlignment="1">
      <alignment horizontal="center" vertical="center"/>
    </xf>
    <xf numFmtId="166" fontId="4" fillId="0" borderId="5" xfId="0" applyNumberFormat="1" applyFont="1" applyFill="1" applyBorder="1" applyAlignment="1">
      <alignment horizontal="center" vertical="center"/>
    </xf>
    <xf numFmtId="166" fontId="4" fillId="0" borderId="8" xfId="0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933450</xdr:colOff>
      <xdr:row>4</xdr:row>
      <xdr:rowOff>47625</xdr:rowOff>
    </xdr:from>
    <xdr:to>
      <xdr:col>2</xdr:col>
      <xdr:colOff>695768</xdr:colOff>
      <xdr:row>14</xdr:row>
      <xdr:rowOff>219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596CC8-E045-4F75-AE1F-A3C24335C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6866807" y="695325"/>
          <a:ext cx="3172268" cy="15718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0:C22"/>
  <sheetViews>
    <sheetView rightToLeft="1" tabSelected="1" workbookViewId="0">
      <selection activeCell="B29" sqref="B29"/>
    </sheetView>
  </sheetViews>
  <sheetFormatPr defaultRowHeight="12.75" x14ac:dyDescent="0.2"/>
  <cols>
    <col min="1" max="3" width="25.5703125" customWidth="1"/>
  </cols>
  <sheetData>
    <row r="20" spans="1:3" ht="25.5" x14ac:dyDescent="0.2">
      <c r="A20" s="42" t="s">
        <v>49</v>
      </c>
      <c r="B20" s="42"/>
      <c r="C20" s="42"/>
    </row>
    <row r="21" spans="1:3" ht="25.5" x14ac:dyDescent="0.2">
      <c r="A21" s="42" t="s">
        <v>50</v>
      </c>
      <c r="B21" s="42"/>
      <c r="C21" s="42"/>
    </row>
    <row r="22" spans="1:3" ht="25.5" x14ac:dyDescent="0.2">
      <c r="A22" s="42" t="s">
        <v>0</v>
      </c>
      <c r="B22" s="42"/>
      <c r="C22" s="42"/>
    </row>
  </sheetData>
  <mergeCells count="3">
    <mergeCell ref="A20:C20"/>
    <mergeCell ref="A21:C21"/>
    <mergeCell ref="A22:C22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1"/>
  <sheetViews>
    <sheetView rightToLeft="1" topLeftCell="C4" workbookViewId="0">
      <selection activeCell="Y10" sqref="Y10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4" width="1.28515625" customWidth="1"/>
    <col min="5" max="5" width="12.7109375" customWidth="1"/>
    <col min="6" max="6" width="1.28515625" customWidth="1"/>
    <col min="7" max="7" width="20.28515625" customWidth="1"/>
    <col min="8" max="8" width="1.28515625" customWidth="1"/>
    <col min="9" max="9" width="21.85546875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12.28515625" customWidth="1"/>
    <col min="20" max="20" width="1.28515625" customWidth="1"/>
    <col min="21" max="21" width="19.28515625" customWidth="1"/>
    <col min="22" max="22" width="1.28515625" customWidth="1"/>
    <col min="23" max="23" width="21.28515625" customWidth="1"/>
    <col min="24" max="24" width="1.28515625" customWidth="1"/>
    <col min="25" max="25" width="21.7109375" customWidth="1"/>
    <col min="26" max="26" width="1.28515625" customWidth="1"/>
    <col min="27" max="27" width="18.28515625" bestFit="1" customWidth="1"/>
  </cols>
  <sheetData>
    <row r="1" spans="1:27" s="6" customFormat="1" ht="29.1" customHeight="1" x14ac:dyDescent="0.2">
      <c r="A1" s="42" t="s">
        <v>49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7" s="6" customFormat="1" ht="21.75" customHeight="1" x14ac:dyDescent="0.2">
      <c r="A2" s="42" t="s">
        <v>50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</row>
    <row r="3" spans="1:27" s="6" customFormat="1" ht="21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</row>
    <row r="4" spans="1:27" s="6" customFormat="1" ht="31.5" customHeight="1" x14ac:dyDescent="0.2">
      <c r="A4" s="1" t="s">
        <v>1</v>
      </c>
      <c r="B4" s="47" t="s">
        <v>51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</row>
    <row r="5" spans="1:27" s="6" customFormat="1" ht="31.5" customHeight="1" x14ac:dyDescent="0.2">
      <c r="A5" s="47" t="s">
        <v>2</v>
      </c>
      <c r="B5" s="47"/>
      <c r="C5" s="47" t="s">
        <v>52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</row>
    <row r="6" spans="1:27" s="6" customFormat="1" ht="31.5" customHeight="1" x14ac:dyDescent="0.2">
      <c r="A6" s="9"/>
      <c r="B6" s="9"/>
      <c r="C6" s="9"/>
      <c r="D6" s="9"/>
      <c r="E6" s="43" t="s">
        <v>3</v>
      </c>
      <c r="F6" s="43"/>
      <c r="G6" s="43"/>
      <c r="H6" s="43"/>
      <c r="I6" s="43"/>
      <c r="J6" s="9"/>
      <c r="K6" s="43" t="s">
        <v>4</v>
      </c>
      <c r="L6" s="43"/>
      <c r="M6" s="43"/>
      <c r="N6" s="43"/>
      <c r="O6" s="43"/>
      <c r="P6" s="43"/>
      <c r="Q6" s="43"/>
      <c r="R6" s="9"/>
      <c r="S6" s="43" t="s">
        <v>5</v>
      </c>
      <c r="T6" s="43"/>
      <c r="U6" s="43"/>
      <c r="V6" s="43"/>
      <c r="W6" s="43"/>
      <c r="X6" s="43"/>
      <c r="Y6" s="43"/>
      <c r="Z6" s="43"/>
      <c r="AA6" s="43"/>
    </row>
    <row r="7" spans="1:27" s="6" customFormat="1" ht="31.5" customHeight="1" x14ac:dyDescent="0.2">
      <c r="A7" s="9"/>
      <c r="B7" s="9"/>
      <c r="C7" s="9"/>
      <c r="D7" s="9"/>
      <c r="E7" s="10"/>
      <c r="F7" s="10"/>
      <c r="G7" s="10"/>
      <c r="H7" s="10"/>
      <c r="I7" s="10"/>
      <c r="J7" s="9"/>
      <c r="K7" s="46" t="s">
        <v>6</v>
      </c>
      <c r="L7" s="46"/>
      <c r="M7" s="46"/>
      <c r="N7" s="10"/>
      <c r="O7" s="46" t="s">
        <v>7</v>
      </c>
      <c r="P7" s="46"/>
      <c r="Q7" s="46"/>
      <c r="R7" s="9"/>
      <c r="S7" s="10"/>
      <c r="T7" s="10"/>
      <c r="U7" s="10"/>
      <c r="V7" s="10"/>
      <c r="W7" s="10"/>
      <c r="X7" s="10"/>
      <c r="Y7" s="10"/>
      <c r="Z7" s="10"/>
      <c r="AA7" s="10"/>
    </row>
    <row r="8" spans="1:27" s="6" customFormat="1" ht="31.5" customHeight="1" x14ac:dyDescent="0.2">
      <c r="A8" s="43" t="s">
        <v>8</v>
      </c>
      <c r="B8" s="43"/>
      <c r="C8" s="43"/>
      <c r="D8" s="9"/>
      <c r="E8" s="2" t="s">
        <v>9</v>
      </c>
      <c r="F8" s="9"/>
      <c r="G8" s="2" t="s">
        <v>10</v>
      </c>
      <c r="H8" s="9"/>
      <c r="I8" s="2" t="s">
        <v>11</v>
      </c>
      <c r="J8" s="9"/>
      <c r="K8" s="3" t="s">
        <v>9</v>
      </c>
      <c r="L8" s="10"/>
      <c r="M8" s="3" t="s">
        <v>10</v>
      </c>
      <c r="N8" s="9"/>
      <c r="O8" s="3" t="s">
        <v>9</v>
      </c>
      <c r="P8" s="10"/>
      <c r="Q8" s="3" t="s">
        <v>12</v>
      </c>
      <c r="R8" s="9"/>
      <c r="S8" s="2" t="s">
        <v>9</v>
      </c>
      <c r="T8" s="9"/>
      <c r="U8" s="2" t="s">
        <v>13</v>
      </c>
      <c r="V8" s="9"/>
      <c r="W8" s="2" t="s">
        <v>10</v>
      </c>
      <c r="X8" s="9"/>
      <c r="Y8" s="2" t="s">
        <v>11</v>
      </c>
      <c r="Z8" s="9"/>
      <c r="AA8" s="2" t="s">
        <v>14</v>
      </c>
    </row>
    <row r="9" spans="1:27" s="6" customFormat="1" ht="31.5" customHeight="1" x14ac:dyDescent="0.2">
      <c r="A9" s="44" t="s">
        <v>15</v>
      </c>
      <c r="B9" s="44"/>
      <c r="C9" s="44"/>
      <c r="D9" s="9"/>
      <c r="E9" s="13">
        <v>2182074</v>
      </c>
      <c r="F9" s="37"/>
      <c r="G9" s="15">
        <v>9272681605786</v>
      </c>
      <c r="H9" s="37"/>
      <c r="I9" s="15">
        <v>10927721852448</v>
      </c>
      <c r="J9" s="37"/>
      <c r="K9" s="15">
        <v>0</v>
      </c>
      <c r="L9" s="37"/>
      <c r="M9" s="15">
        <v>0</v>
      </c>
      <c r="N9" s="37"/>
      <c r="O9" s="15">
        <v>0</v>
      </c>
      <c r="P9" s="37"/>
      <c r="Q9" s="15">
        <v>0</v>
      </c>
      <c r="R9" s="37"/>
      <c r="S9" s="15">
        <v>2182074</v>
      </c>
      <c r="T9" s="37"/>
      <c r="U9" s="15">
        <v>5000800</v>
      </c>
      <c r="V9" s="37"/>
      <c r="W9" s="15">
        <v>9272681605786</v>
      </c>
      <c r="X9" s="37"/>
      <c r="Y9" s="15">
        <v>10885926581617.9</v>
      </c>
      <c r="Z9" s="38"/>
      <c r="AA9" s="11">
        <v>99.5</v>
      </c>
    </row>
    <row r="10" spans="1:27" s="6" customFormat="1" ht="31.5" customHeight="1" thickBot="1" x14ac:dyDescent="0.25">
      <c r="A10" s="45" t="s">
        <v>16</v>
      </c>
      <c r="B10" s="45"/>
      <c r="C10" s="45"/>
      <c r="D10" s="9"/>
      <c r="E10" s="16">
        <f>SUM(E9)</f>
        <v>2182074</v>
      </c>
      <c r="F10" s="37"/>
      <c r="G10" s="16">
        <f>SUM(G9)</f>
        <v>9272681605786</v>
      </c>
      <c r="H10" s="37"/>
      <c r="I10" s="16">
        <f>SUM(I9)</f>
        <v>10927721852448</v>
      </c>
      <c r="J10" s="37"/>
      <c r="K10" s="16">
        <v>0</v>
      </c>
      <c r="L10" s="37"/>
      <c r="M10" s="16">
        <v>0</v>
      </c>
      <c r="N10" s="37"/>
      <c r="O10" s="16">
        <v>0</v>
      </c>
      <c r="P10" s="37"/>
      <c r="Q10" s="16">
        <v>0</v>
      </c>
      <c r="R10" s="37"/>
      <c r="S10" s="16">
        <f>SUM(S9)</f>
        <v>2182074</v>
      </c>
      <c r="T10" s="37"/>
      <c r="U10" s="16"/>
      <c r="V10" s="37"/>
      <c r="W10" s="16">
        <f>SUM(W9)</f>
        <v>9272681605786</v>
      </c>
      <c r="X10" s="37"/>
      <c r="Y10" s="16">
        <f>SUM(Y9)</f>
        <v>10885926581617.9</v>
      </c>
      <c r="Z10" s="38"/>
      <c r="AA10" s="12">
        <f>SUM(AA9)</f>
        <v>99.5</v>
      </c>
    </row>
    <row r="11" spans="1:27" ht="13.5" thickTop="1" x14ac:dyDescent="0.2"/>
  </sheetData>
  <mergeCells count="14">
    <mergeCell ref="S6:AA6"/>
    <mergeCell ref="K7:M7"/>
    <mergeCell ref="O7:Q7"/>
    <mergeCell ref="A1:AA1"/>
    <mergeCell ref="A2:AA2"/>
    <mergeCell ref="A3:AA3"/>
    <mergeCell ref="B4:AA4"/>
    <mergeCell ref="A5:B5"/>
    <mergeCell ref="C5:AA5"/>
    <mergeCell ref="A8:C8"/>
    <mergeCell ref="A9:C9"/>
    <mergeCell ref="A10:C10"/>
    <mergeCell ref="E6:I6"/>
    <mergeCell ref="K6:Q6"/>
  </mergeCells>
  <pageMargins left="0.39" right="0.39" top="0.39" bottom="0.39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1"/>
  <sheetViews>
    <sheetView rightToLeft="1" workbookViewId="0">
      <selection activeCell="T10" sqref="T10"/>
    </sheetView>
  </sheetViews>
  <sheetFormatPr defaultRowHeight="12.75" x14ac:dyDescent="0.2"/>
  <cols>
    <col min="1" max="1" width="6.28515625" bestFit="1" customWidth="1"/>
    <col min="2" max="2" width="31.5703125" customWidth="1"/>
    <col min="3" max="3" width="1.28515625" customWidth="1"/>
    <col min="4" max="4" width="20" customWidth="1"/>
    <col min="5" max="5" width="1.28515625" customWidth="1"/>
    <col min="6" max="6" width="17.7109375" customWidth="1"/>
    <col min="7" max="7" width="1.28515625" customWidth="1"/>
    <col min="8" max="8" width="14.42578125" customWidth="1"/>
    <col min="9" max="9" width="1.28515625" customWidth="1"/>
    <col min="10" max="10" width="18.7109375" customWidth="1"/>
    <col min="11" max="11" width="1.28515625" customWidth="1"/>
    <col min="12" max="12" width="18.28515625" bestFit="1" customWidth="1"/>
  </cols>
  <sheetData>
    <row r="1" spans="1:12" ht="29.1" customHeight="1" x14ac:dyDescent="0.2">
      <c r="A1" s="42" t="s">
        <v>49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ht="21.75" customHeight="1" x14ac:dyDescent="0.2">
      <c r="A2" s="42" t="s">
        <v>50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21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ht="14.45" customHeight="1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ht="27" customHeight="1" x14ac:dyDescent="0.2">
      <c r="A5" s="20" t="s">
        <v>17</v>
      </c>
      <c r="B5" s="47" t="s">
        <v>53</v>
      </c>
      <c r="C5" s="47"/>
      <c r="D5" s="47"/>
      <c r="E5" s="47"/>
      <c r="F5" s="47"/>
      <c r="G5" s="47"/>
      <c r="H5" s="47"/>
      <c r="I5" s="47"/>
      <c r="J5" s="47"/>
      <c r="K5" s="47"/>
      <c r="L5" s="47"/>
    </row>
    <row r="6" spans="1:12" ht="27" customHeight="1" x14ac:dyDescent="0.2">
      <c r="A6" s="9"/>
      <c r="B6" s="9"/>
      <c r="C6" s="9"/>
      <c r="D6" s="2" t="s">
        <v>3</v>
      </c>
      <c r="E6" s="9"/>
      <c r="F6" s="43" t="s">
        <v>4</v>
      </c>
      <c r="G6" s="43"/>
      <c r="H6" s="43"/>
      <c r="I6" s="9"/>
      <c r="J6" s="50" t="s">
        <v>5</v>
      </c>
      <c r="K6" s="50"/>
      <c r="L6" s="50"/>
    </row>
    <row r="7" spans="1:12" ht="27" customHeight="1" x14ac:dyDescent="0.2">
      <c r="A7" s="43" t="s">
        <v>54</v>
      </c>
      <c r="B7" s="43"/>
      <c r="C7" s="9"/>
      <c r="D7" s="2" t="s">
        <v>18</v>
      </c>
      <c r="E7" s="9"/>
      <c r="F7" s="2" t="s">
        <v>19</v>
      </c>
      <c r="G7" s="9"/>
      <c r="H7" s="2" t="s">
        <v>20</v>
      </c>
      <c r="I7" s="9"/>
      <c r="J7" s="2" t="s">
        <v>18</v>
      </c>
      <c r="K7" s="9"/>
      <c r="L7" s="2" t="s">
        <v>57</v>
      </c>
    </row>
    <row r="8" spans="1:12" ht="27" customHeight="1" x14ac:dyDescent="0.2">
      <c r="A8" s="48" t="s">
        <v>55</v>
      </c>
      <c r="B8" s="48"/>
      <c r="C8" s="9"/>
      <c r="D8" s="13">
        <v>49757804937</v>
      </c>
      <c r="E8" s="14"/>
      <c r="F8" s="13">
        <v>3419453264</v>
      </c>
      <c r="G8" s="14"/>
      <c r="H8" s="13">
        <v>-630000</v>
      </c>
      <c r="I8" s="14"/>
      <c r="J8" s="13">
        <f>SUM(D8:H8)</f>
        <v>53176628201</v>
      </c>
      <c r="K8" s="9"/>
      <c r="L8" s="53">
        <v>4.8999999999999998E-3</v>
      </c>
    </row>
    <row r="9" spans="1:12" ht="27" customHeight="1" x14ac:dyDescent="0.2">
      <c r="A9" s="49" t="s">
        <v>56</v>
      </c>
      <c r="B9" s="49"/>
      <c r="C9" s="9"/>
      <c r="D9" s="24">
        <v>1999183209</v>
      </c>
      <c r="E9" s="14"/>
      <c r="F9" s="24">
        <v>8481121</v>
      </c>
      <c r="G9" s="14"/>
      <c r="H9" s="24">
        <v>-2016000</v>
      </c>
      <c r="I9" s="14"/>
      <c r="J9" s="24">
        <f>SUM(D9:H9)</f>
        <v>2005648330</v>
      </c>
      <c r="K9" s="9"/>
      <c r="L9" s="54">
        <v>2.0000000000000001E-4</v>
      </c>
    </row>
    <row r="10" spans="1:12" ht="27" customHeight="1" thickBot="1" x14ac:dyDescent="0.25">
      <c r="A10" s="45" t="s">
        <v>16</v>
      </c>
      <c r="B10" s="45"/>
      <c r="C10" s="9"/>
      <c r="D10" s="16">
        <f>SUM(D8:D9)</f>
        <v>51756988146</v>
      </c>
      <c r="E10" s="14"/>
      <c r="F10" s="16">
        <f>SUM(F8:F9)</f>
        <v>3427934385</v>
      </c>
      <c r="G10" s="14"/>
      <c r="H10" s="16">
        <f>SUM(H8:H9)</f>
        <v>-2646000</v>
      </c>
      <c r="I10" s="14"/>
      <c r="J10" s="16">
        <f>SUM(J8:J9)</f>
        <v>55182276531</v>
      </c>
      <c r="K10" s="9"/>
      <c r="L10" s="55">
        <f>SUM(L8:L9)</f>
        <v>5.0999999999999995E-3</v>
      </c>
    </row>
    <row r="11" spans="1:12" ht="13.5" thickTop="1" x14ac:dyDescent="0.2"/>
  </sheetData>
  <mergeCells count="10">
    <mergeCell ref="A1:L1"/>
    <mergeCell ref="A2:L2"/>
    <mergeCell ref="A3:L3"/>
    <mergeCell ref="B5:L5"/>
    <mergeCell ref="F6:H6"/>
    <mergeCell ref="A7:B7"/>
    <mergeCell ref="A8:B8"/>
    <mergeCell ref="A9:B9"/>
    <mergeCell ref="A10:B10"/>
    <mergeCell ref="J6:L6"/>
  </mergeCells>
  <pageMargins left="0.39" right="0.39" top="0.39" bottom="0.39" header="0" footer="0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12"/>
  <sheetViews>
    <sheetView rightToLeft="1" workbookViewId="0">
      <selection activeCell="J19" sqref="J19"/>
    </sheetView>
  </sheetViews>
  <sheetFormatPr defaultRowHeight="12.75" x14ac:dyDescent="0.2"/>
  <cols>
    <col min="1" max="1" width="4.85546875" customWidth="1"/>
    <col min="2" max="2" width="40.5703125" customWidth="1"/>
    <col min="3" max="3" width="1.28515625" customWidth="1"/>
    <col min="4" max="4" width="11.7109375" customWidth="1"/>
    <col min="5" max="5" width="1.28515625" customWidth="1"/>
    <col min="6" max="6" width="18.42578125" customWidth="1"/>
    <col min="7" max="7" width="1.28515625" customWidth="1"/>
    <col min="8" max="8" width="18.140625" customWidth="1"/>
    <col min="9" max="9" width="1.28515625" customWidth="1"/>
    <col min="10" max="10" width="20" customWidth="1"/>
    <col min="11" max="11" width="1" customWidth="1"/>
    <col min="12" max="12" width="20" customWidth="1"/>
    <col min="13" max="13" width="1" customWidth="1"/>
    <col min="14" max="14" width="19.7109375" customWidth="1"/>
    <col min="15" max="15" width="1" customWidth="1"/>
    <col min="16" max="16" width="20.42578125" customWidth="1"/>
  </cols>
  <sheetData>
    <row r="1" spans="1:16" ht="29.1" customHeight="1" x14ac:dyDescent="0.2">
      <c r="A1" s="42" t="s">
        <v>49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ht="29.1" customHeight="1" x14ac:dyDescent="0.2">
      <c r="A2" s="42" t="s">
        <v>60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ht="29.1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</row>
    <row r="4" spans="1:16" ht="14.45" customHeight="1" x14ac:dyDescent="0.2">
      <c r="A4" s="9"/>
      <c r="B4" s="9"/>
      <c r="C4" s="9"/>
      <c r="D4" s="9"/>
      <c r="E4" s="9"/>
      <c r="F4" s="9"/>
      <c r="G4" s="9"/>
      <c r="H4" s="9"/>
      <c r="I4" s="9"/>
      <c r="J4" s="9"/>
    </row>
    <row r="5" spans="1:16" ht="29.1" customHeight="1" x14ac:dyDescent="0.2">
      <c r="A5" s="25" t="s">
        <v>21</v>
      </c>
      <c r="B5" s="47" t="s">
        <v>61</v>
      </c>
      <c r="C5" s="47"/>
      <c r="D5" s="47"/>
      <c r="E5" s="47"/>
      <c r="F5" s="47"/>
      <c r="G5" s="47"/>
      <c r="H5" s="47"/>
      <c r="I5" s="47"/>
      <c r="J5" s="47"/>
    </row>
    <row r="6" spans="1:16" ht="24" customHeight="1" x14ac:dyDescent="0.2">
      <c r="A6" s="9"/>
      <c r="B6" s="9"/>
      <c r="C6" s="9"/>
      <c r="D6" s="9"/>
      <c r="E6" s="9"/>
      <c r="F6" s="51" t="s">
        <v>30</v>
      </c>
      <c r="G6" s="51"/>
      <c r="H6" s="51"/>
      <c r="I6" s="51"/>
      <c r="J6" s="51"/>
      <c r="L6" s="51" t="s">
        <v>31</v>
      </c>
      <c r="M6" s="51"/>
      <c r="N6" s="51"/>
      <c r="O6" s="51"/>
      <c r="P6" s="51"/>
    </row>
    <row r="7" spans="1:16" ht="25.5" customHeight="1" x14ac:dyDescent="0.2">
      <c r="A7" s="43" t="s">
        <v>22</v>
      </c>
      <c r="B7" s="43"/>
      <c r="C7" s="9"/>
      <c r="D7" s="2" t="s">
        <v>23</v>
      </c>
      <c r="E7" s="9"/>
      <c r="F7" s="2" t="s">
        <v>18</v>
      </c>
      <c r="G7" s="9"/>
      <c r="H7" s="2" t="s">
        <v>24</v>
      </c>
      <c r="I7" s="9"/>
      <c r="J7" s="2" t="s">
        <v>58</v>
      </c>
      <c r="L7" s="2" t="s">
        <v>18</v>
      </c>
      <c r="M7" s="9"/>
      <c r="N7" s="2" t="s">
        <v>24</v>
      </c>
      <c r="O7" s="9"/>
      <c r="P7" s="2" t="s">
        <v>58</v>
      </c>
    </row>
    <row r="8" spans="1:16" ht="25.5" customHeight="1" x14ac:dyDescent="0.2">
      <c r="A8" s="48" t="s">
        <v>62</v>
      </c>
      <c r="B8" s="48"/>
      <c r="C8" s="9"/>
      <c r="D8" s="32" t="s">
        <v>25</v>
      </c>
      <c r="E8" s="9"/>
      <c r="F8" s="13">
        <f>'درآمد سرمایه‌گذاری در کالا'!J10</f>
        <v>-41795270831</v>
      </c>
      <c r="G8" s="9"/>
      <c r="H8" s="27">
        <f>F8/F11*100</f>
        <v>100.53079053303733</v>
      </c>
      <c r="I8" s="28"/>
      <c r="J8" s="27">
        <v>-0.38200214779757929</v>
      </c>
      <c r="L8" s="13">
        <f>'درآمد سرمایه‌گذاری در کالا'!T10</f>
        <v>1613244975831</v>
      </c>
      <c r="M8" s="9"/>
      <c r="N8" s="27">
        <f>L8/L11*100</f>
        <v>97.876420110438971</v>
      </c>
      <c r="O8" s="28"/>
      <c r="P8" s="27">
        <v>14.744803262143405</v>
      </c>
    </row>
    <row r="9" spans="1:16" ht="25.5" customHeight="1" x14ac:dyDescent="0.2">
      <c r="A9" s="52" t="s">
        <v>59</v>
      </c>
      <c r="B9" s="52"/>
      <c r="C9" s="9"/>
      <c r="D9" s="33" t="s">
        <v>26</v>
      </c>
      <c r="E9" s="9"/>
      <c r="F9" s="26">
        <f>'درآمد سپرده بانکی'!D10</f>
        <v>220674024</v>
      </c>
      <c r="G9" s="9"/>
      <c r="H9" s="29">
        <f>F9/F11*100</f>
        <v>-0.53079053303733947</v>
      </c>
      <c r="I9" s="28"/>
      <c r="J9" s="29">
        <v>2.0169255864376373E-3</v>
      </c>
      <c r="L9" s="26">
        <f>'درآمد سپرده بانکی'!H10</f>
        <v>30254600543</v>
      </c>
      <c r="M9" s="9"/>
      <c r="N9" s="29">
        <f>L9/L11*100</f>
        <v>1.835562507482678</v>
      </c>
      <c r="O9" s="28"/>
      <c r="P9" s="29">
        <v>0.27652225140294145</v>
      </c>
    </row>
    <row r="10" spans="1:16" ht="25.5" customHeight="1" x14ac:dyDescent="0.2">
      <c r="A10" s="49" t="s">
        <v>28</v>
      </c>
      <c r="B10" s="49"/>
      <c r="C10" s="9"/>
      <c r="D10" s="34" t="s">
        <v>27</v>
      </c>
      <c r="E10" s="9"/>
      <c r="F10" s="24">
        <f>'سایر درآمدها'!D9</f>
        <v>0</v>
      </c>
      <c r="G10" s="38"/>
      <c r="H10" s="30">
        <f>F10/F11*100</f>
        <v>0</v>
      </c>
      <c r="I10" s="40"/>
      <c r="J10" s="30">
        <v>1.1886761870862473E-2</v>
      </c>
      <c r="K10" s="41"/>
      <c r="L10" s="24">
        <f>'سایر درآمدها'!F9</f>
        <v>4747237323</v>
      </c>
      <c r="M10" s="38"/>
      <c r="N10" s="30">
        <f>L10/L11*100</f>
        <v>0.28801738207835498</v>
      </c>
      <c r="O10" s="28"/>
      <c r="P10" s="30">
        <v>1.4075145234050299E-2</v>
      </c>
    </row>
    <row r="11" spans="1:16" ht="25.5" customHeight="1" thickBot="1" x14ac:dyDescent="0.25">
      <c r="A11" s="45" t="s">
        <v>16</v>
      </c>
      <c r="B11" s="45"/>
      <c r="C11" s="9"/>
      <c r="D11" s="8"/>
      <c r="E11" s="9"/>
      <c r="F11" s="16">
        <f>SUM(F8:F10)</f>
        <v>-41574596807</v>
      </c>
      <c r="G11" s="38"/>
      <c r="H11" s="31">
        <f>SUM(H8:H10)</f>
        <v>100</v>
      </c>
      <c r="I11" s="40"/>
      <c r="J11" s="31">
        <f>SUM(J8:J10)</f>
        <v>-0.36809846034027921</v>
      </c>
      <c r="K11" s="41"/>
      <c r="L11" s="16">
        <f>SUM(L8:L10)</f>
        <v>1648246813697</v>
      </c>
      <c r="M11" s="38"/>
      <c r="N11" s="31">
        <f>SUM(N8:N10)</f>
        <v>100</v>
      </c>
      <c r="O11" s="28"/>
      <c r="P11" s="31">
        <f>SUM(P8:P10)</f>
        <v>15.035400658780397</v>
      </c>
    </row>
    <row r="12" spans="1:16" ht="13.5" thickTop="1" x14ac:dyDescent="0.2"/>
  </sheetData>
  <mergeCells count="11">
    <mergeCell ref="A11:B11"/>
    <mergeCell ref="F6:J6"/>
    <mergeCell ref="L6:P6"/>
    <mergeCell ref="A1:P1"/>
    <mergeCell ref="A2:P2"/>
    <mergeCell ref="A3:P3"/>
    <mergeCell ref="A8:B8"/>
    <mergeCell ref="A9:B9"/>
    <mergeCell ref="A10:B10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15"/>
  <sheetViews>
    <sheetView rightToLeft="1" workbookViewId="0">
      <selection activeCell="V14" sqref="V14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7" customWidth="1"/>
    <col min="5" max="5" width="1.28515625" customWidth="1"/>
    <col min="6" max="6" width="19.85546875" customWidth="1"/>
    <col min="7" max="7" width="1.28515625" customWidth="1"/>
    <col min="8" max="8" width="11.28515625" bestFit="1" customWidth="1"/>
    <col min="9" max="9" width="1.28515625" customWidth="1"/>
    <col min="10" max="10" width="16.42578125" bestFit="1" customWidth="1"/>
    <col min="11" max="11" width="1.28515625" customWidth="1"/>
    <col min="12" max="12" width="19.28515625" customWidth="1"/>
    <col min="13" max="13" width="1.28515625" customWidth="1"/>
    <col min="14" max="14" width="14.85546875" bestFit="1" customWidth="1"/>
    <col min="15" max="15" width="1.28515625" customWidth="1"/>
    <col min="16" max="16" width="20.28515625" bestFit="1" customWidth="1"/>
    <col min="17" max="17" width="1.28515625" customWidth="1"/>
    <col min="18" max="18" width="11.28515625" bestFit="1" customWidth="1"/>
    <col min="19" max="19" width="1.28515625" customWidth="1"/>
    <col min="20" max="20" width="18.42578125" bestFit="1" customWidth="1"/>
    <col min="21" max="21" width="1.28515625" customWidth="1"/>
    <col min="22" max="22" width="17.28515625" bestFit="1" customWidth="1"/>
  </cols>
  <sheetData>
    <row r="1" spans="1:22" ht="29.1" customHeight="1" x14ac:dyDescent="0.2">
      <c r="A1" s="42" t="s">
        <v>49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 ht="21.75" customHeight="1" x14ac:dyDescent="0.2">
      <c r="A2" s="42" t="s">
        <v>60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 ht="21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</row>
    <row r="4" spans="1:22" ht="14.45" customHeight="1" x14ac:dyDescent="0.2"/>
    <row r="5" spans="1:22" ht="26.25" customHeight="1" x14ac:dyDescent="0.2">
      <c r="A5" s="1" t="s">
        <v>29</v>
      </c>
      <c r="B5" s="47" t="s">
        <v>62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</row>
    <row r="6" spans="1:22" ht="26.25" customHeight="1" x14ac:dyDescent="0.2">
      <c r="A6" s="9"/>
      <c r="B6" s="9"/>
      <c r="C6" s="9"/>
      <c r="D6" s="43" t="s">
        <v>30</v>
      </c>
      <c r="E6" s="43"/>
      <c r="F6" s="43"/>
      <c r="G6" s="43"/>
      <c r="H6" s="43"/>
      <c r="I6" s="43"/>
      <c r="J6" s="43"/>
      <c r="K6" s="43"/>
      <c r="L6" s="43"/>
      <c r="M6" s="9"/>
      <c r="N6" s="43" t="s">
        <v>31</v>
      </c>
      <c r="O6" s="43"/>
      <c r="P6" s="43"/>
      <c r="Q6" s="43"/>
      <c r="R6" s="43"/>
      <c r="S6" s="43"/>
      <c r="T6" s="43"/>
      <c r="U6" s="43"/>
      <c r="V6" s="43"/>
    </row>
    <row r="7" spans="1:22" ht="26.25" customHeight="1" x14ac:dyDescent="0.2">
      <c r="A7" s="9"/>
      <c r="B7" s="9"/>
      <c r="C7" s="9"/>
      <c r="D7" s="10"/>
      <c r="E7" s="10"/>
      <c r="F7" s="10"/>
      <c r="G7" s="10"/>
      <c r="H7" s="10"/>
      <c r="I7" s="10"/>
      <c r="J7" s="46" t="s">
        <v>16</v>
      </c>
      <c r="K7" s="46"/>
      <c r="L7" s="46"/>
      <c r="M7" s="9"/>
      <c r="N7" s="10"/>
      <c r="O7" s="10"/>
      <c r="P7" s="10"/>
      <c r="Q7" s="10"/>
      <c r="R7" s="10"/>
      <c r="S7" s="10"/>
      <c r="T7" s="46" t="s">
        <v>16</v>
      </c>
      <c r="U7" s="46"/>
      <c r="V7" s="46"/>
    </row>
    <row r="8" spans="1:22" ht="26.25" customHeight="1" x14ac:dyDescent="0.2">
      <c r="A8" s="43" t="s">
        <v>32</v>
      </c>
      <c r="B8" s="43"/>
      <c r="C8" s="9"/>
      <c r="D8" s="2" t="s">
        <v>33</v>
      </c>
      <c r="E8" s="9"/>
      <c r="F8" s="2" t="s">
        <v>34</v>
      </c>
      <c r="G8" s="9"/>
      <c r="H8" s="2" t="s">
        <v>35</v>
      </c>
      <c r="I8" s="9"/>
      <c r="J8" s="3" t="s">
        <v>18</v>
      </c>
      <c r="K8" s="10"/>
      <c r="L8" s="3" t="s">
        <v>24</v>
      </c>
      <c r="M8" s="9"/>
      <c r="N8" s="2" t="s">
        <v>33</v>
      </c>
      <c r="O8" s="9"/>
      <c r="P8" s="2" t="s">
        <v>34</v>
      </c>
      <c r="Q8" s="9"/>
      <c r="R8" s="2" t="s">
        <v>35</v>
      </c>
      <c r="S8" s="9"/>
      <c r="T8" s="3" t="s">
        <v>18</v>
      </c>
      <c r="U8" s="10"/>
      <c r="V8" s="3" t="s">
        <v>24</v>
      </c>
    </row>
    <row r="9" spans="1:22" ht="26.25" customHeight="1" x14ac:dyDescent="0.2">
      <c r="A9" s="44" t="s">
        <v>15</v>
      </c>
      <c r="B9" s="44"/>
      <c r="C9" s="9"/>
      <c r="D9" s="15">
        <v>0</v>
      </c>
      <c r="E9" s="9"/>
      <c r="F9" s="15">
        <v>-41795270831</v>
      </c>
      <c r="G9" s="14"/>
      <c r="H9" s="15">
        <v>0</v>
      </c>
      <c r="I9" s="14"/>
      <c r="J9" s="15">
        <f>SUM(D9:H9)</f>
        <v>-41795270831</v>
      </c>
      <c r="K9" s="9"/>
      <c r="L9" s="11">
        <v>103.77716533898219</v>
      </c>
      <c r="M9" s="9"/>
      <c r="N9" s="15">
        <v>0</v>
      </c>
      <c r="O9" s="14"/>
      <c r="P9" s="13">
        <v>1613244975831</v>
      </c>
      <c r="Q9" s="14"/>
      <c r="R9" s="15">
        <v>0</v>
      </c>
      <c r="S9" s="14"/>
      <c r="T9" s="15">
        <f>SUM(N9:R9)</f>
        <v>1613244975831</v>
      </c>
      <c r="U9" s="9"/>
      <c r="V9" s="11">
        <v>98.067245408140906</v>
      </c>
    </row>
    <row r="10" spans="1:22" ht="26.25" customHeight="1" thickBot="1" x14ac:dyDescent="0.25">
      <c r="A10" s="45" t="s">
        <v>16</v>
      </c>
      <c r="B10" s="45"/>
      <c r="C10" s="9"/>
      <c r="D10" s="16">
        <v>0</v>
      </c>
      <c r="E10" s="9"/>
      <c r="F10" s="16">
        <f>SUM(F9)</f>
        <v>-41795270831</v>
      </c>
      <c r="G10" s="14"/>
      <c r="H10" s="16">
        <v>0</v>
      </c>
      <c r="I10" s="14"/>
      <c r="J10" s="16">
        <f>SUM(J9)</f>
        <v>-41795270831</v>
      </c>
      <c r="K10" s="9"/>
      <c r="L10" s="12">
        <f>SUM(L9)</f>
        <v>103.77716533898219</v>
      </c>
      <c r="M10" s="9"/>
      <c r="N10" s="16">
        <v>0</v>
      </c>
      <c r="O10" s="14"/>
      <c r="P10" s="16">
        <v>1613244975831</v>
      </c>
      <c r="Q10" s="14"/>
      <c r="R10" s="16">
        <v>0</v>
      </c>
      <c r="S10" s="14"/>
      <c r="T10" s="16">
        <v>1613244975831</v>
      </c>
      <c r="U10" s="9"/>
      <c r="V10" s="12">
        <f>SUM(V9)</f>
        <v>98.067245408140906</v>
      </c>
    </row>
    <row r="13" spans="1:22" x14ac:dyDescent="0.2">
      <c r="F13" s="39"/>
    </row>
    <row r="15" spans="1:22" x14ac:dyDescent="0.2">
      <c r="P15" s="39"/>
    </row>
  </sheetData>
  <mergeCells count="11">
    <mergeCell ref="A1:V1"/>
    <mergeCell ref="A2:V2"/>
    <mergeCell ref="A3:V3"/>
    <mergeCell ref="B5:V5"/>
    <mergeCell ref="D6:L6"/>
    <mergeCell ref="N6:V6"/>
    <mergeCell ref="A10:B10"/>
    <mergeCell ref="J7:L7"/>
    <mergeCell ref="T7:V7"/>
    <mergeCell ref="A8:B8"/>
    <mergeCell ref="A9:B9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0"/>
  <sheetViews>
    <sheetView rightToLeft="1" workbookViewId="0">
      <selection activeCell="J15" sqref="J15"/>
    </sheetView>
  </sheetViews>
  <sheetFormatPr defaultRowHeight="12.75" x14ac:dyDescent="0.2"/>
  <cols>
    <col min="1" max="1" width="6.5703125" customWidth="1"/>
    <col min="2" max="2" width="28.28515625" customWidth="1"/>
    <col min="3" max="3" width="1.28515625" customWidth="1"/>
    <col min="4" max="4" width="26.85546875" customWidth="1"/>
    <col min="5" max="5" width="1.28515625" customWidth="1"/>
    <col min="6" max="6" width="20.28515625" customWidth="1"/>
    <col min="7" max="7" width="1.28515625" customWidth="1"/>
    <col min="8" max="8" width="27.140625" customWidth="1"/>
    <col min="9" max="9" width="1.28515625" customWidth="1"/>
    <col min="10" max="10" width="19.42578125" customWidth="1"/>
  </cols>
  <sheetData>
    <row r="1" spans="1:10" ht="29.1" customHeight="1" x14ac:dyDescent="0.2">
      <c r="A1" s="42" t="s">
        <v>49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21.75" customHeight="1" x14ac:dyDescent="0.2">
      <c r="A2" s="42" t="s">
        <v>60</v>
      </c>
      <c r="B2" s="42"/>
      <c r="C2" s="42"/>
      <c r="D2" s="42"/>
      <c r="E2" s="42"/>
      <c r="F2" s="42"/>
      <c r="G2" s="42"/>
      <c r="H2" s="42"/>
      <c r="I2" s="42"/>
      <c r="J2" s="42"/>
    </row>
    <row r="3" spans="1:10" ht="21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  <c r="J3" s="42"/>
    </row>
    <row r="4" spans="1:10" ht="14.45" customHeight="1" x14ac:dyDescent="0.2"/>
    <row r="5" spans="1:10" ht="29.25" customHeight="1" x14ac:dyDescent="0.2">
      <c r="A5" s="17" t="s">
        <v>36</v>
      </c>
      <c r="B5" s="47" t="s">
        <v>59</v>
      </c>
      <c r="C5" s="47"/>
      <c r="D5" s="47"/>
      <c r="E5" s="47"/>
      <c r="F5" s="47"/>
      <c r="G5" s="47"/>
      <c r="H5" s="47"/>
      <c r="I5" s="47"/>
      <c r="J5" s="47"/>
    </row>
    <row r="6" spans="1:10" ht="29.25" customHeight="1" x14ac:dyDescent="0.2">
      <c r="D6" s="43" t="s">
        <v>30</v>
      </c>
      <c r="E6" s="43"/>
      <c r="F6" s="43"/>
      <c r="H6" s="43" t="s">
        <v>31</v>
      </c>
      <c r="I6" s="43"/>
      <c r="J6" s="43"/>
    </row>
    <row r="7" spans="1:10" ht="42" customHeight="1" x14ac:dyDescent="0.2">
      <c r="A7" s="43" t="s">
        <v>38</v>
      </c>
      <c r="B7" s="43"/>
      <c r="C7" s="9"/>
      <c r="D7" s="5" t="s">
        <v>39</v>
      </c>
      <c r="E7" s="10"/>
      <c r="F7" s="5" t="s">
        <v>40</v>
      </c>
      <c r="G7" s="9"/>
      <c r="H7" s="5" t="s">
        <v>39</v>
      </c>
      <c r="I7" s="10"/>
      <c r="J7" s="5" t="s">
        <v>40</v>
      </c>
    </row>
    <row r="8" spans="1:10" ht="29.25" customHeight="1" x14ac:dyDescent="0.2">
      <c r="A8" s="48" t="s">
        <v>55</v>
      </c>
      <c r="B8" s="48"/>
      <c r="C8" s="9"/>
      <c r="D8" s="7">
        <v>212192903</v>
      </c>
      <c r="E8" s="9"/>
      <c r="F8" s="21"/>
      <c r="G8" s="9"/>
      <c r="H8" s="7">
        <v>30246114432</v>
      </c>
      <c r="I8" s="9"/>
      <c r="J8" s="21"/>
    </row>
    <row r="9" spans="1:10" ht="29.25" customHeight="1" x14ac:dyDescent="0.2">
      <c r="A9" s="49" t="s">
        <v>56</v>
      </c>
      <c r="B9" s="49"/>
      <c r="C9" s="9"/>
      <c r="D9" s="22">
        <v>8481121</v>
      </c>
      <c r="E9" s="9"/>
      <c r="F9" s="23"/>
      <c r="G9" s="9"/>
      <c r="H9" s="22">
        <v>8486111</v>
      </c>
      <c r="I9" s="9"/>
      <c r="J9" s="23"/>
    </row>
    <row r="10" spans="1:10" ht="29.25" customHeight="1" x14ac:dyDescent="0.2">
      <c r="A10" s="45" t="s">
        <v>16</v>
      </c>
      <c r="B10" s="45"/>
      <c r="C10" s="9"/>
      <c r="D10" s="8">
        <f>SUM(D8:D9)</f>
        <v>220674024</v>
      </c>
      <c r="E10" s="9"/>
      <c r="F10" s="8"/>
      <c r="G10" s="9"/>
      <c r="H10" s="8">
        <f>SUM(H8:H9)</f>
        <v>30254600543</v>
      </c>
      <c r="I10" s="9"/>
      <c r="J10" s="8"/>
    </row>
  </sheetData>
  <mergeCells count="10">
    <mergeCell ref="A7:B7"/>
    <mergeCell ref="A8:B8"/>
    <mergeCell ref="A9:B9"/>
    <mergeCell ref="A10:B10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9"/>
  <sheetViews>
    <sheetView rightToLeft="1" workbookViewId="0">
      <selection activeCell="D17" sqref="D17"/>
    </sheetView>
  </sheetViews>
  <sheetFormatPr defaultRowHeight="12.75" x14ac:dyDescent="0.2"/>
  <cols>
    <col min="1" max="1" width="6" customWidth="1"/>
    <col min="2" max="2" width="28" customWidth="1"/>
    <col min="3" max="3" width="1.28515625" customWidth="1"/>
    <col min="4" max="4" width="19.42578125" customWidth="1"/>
    <col min="5" max="5" width="1.28515625" customWidth="1"/>
    <col min="6" max="6" width="19.42578125" customWidth="1"/>
  </cols>
  <sheetData>
    <row r="1" spans="1:6" ht="29.1" customHeight="1" x14ac:dyDescent="0.2">
      <c r="A1" s="42" t="s">
        <v>49</v>
      </c>
      <c r="B1" s="42"/>
      <c r="C1" s="42"/>
      <c r="D1" s="42"/>
      <c r="E1" s="42"/>
      <c r="F1" s="42"/>
    </row>
    <row r="2" spans="1:6" ht="21.75" customHeight="1" x14ac:dyDescent="0.2">
      <c r="A2" s="42" t="s">
        <v>60</v>
      </c>
      <c r="B2" s="42"/>
      <c r="C2" s="42"/>
      <c r="D2" s="42"/>
      <c r="E2" s="42"/>
      <c r="F2" s="42"/>
    </row>
    <row r="3" spans="1:6" ht="21.75" customHeight="1" x14ac:dyDescent="0.2">
      <c r="A3" s="42" t="s">
        <v>0</v>
      </c>
      <c r="B3" s="42"/>
      <c r="C3" s="42"/>
      <c r="D3" s="42"/>
      <c r="E3" s="42"/>
      <c r="F3" s="42"/>
    </row>
    <row r="4" spans="1:6" ht="14.45" customHeight="1" x14ac:dyDescent="0.2"/>
    <row r="5" spans="1:6" ht="29.1" customHeight="1" x14ac:dyDescent="0.2">
      <c r="A5" s="17" t="s">
        <v>37</v>
      </c>
      <c r="B5" s="47" t="s">
        <v>28</v>
      </c>
      <c r="C5" s="47"/>
      <c r="D5" s="47"/>
      <c r="E5" s="47"/>
      <c r="F5" s="47"/>
    </row>
    <row r="6" spans="1:6" ht="28.5" customHeight="1" x14ac:dyDescent="0.2">
      <c r="A6" s="9"/>
      <c r="B6" s="9"/>
      <c r="C6" s="9"/>
      <c r="D6" s="2" t="s">
        <v>30</v>
      </c>
      <c r="E6" s="9"/>
      <c r="F6" s="2" t="s">
        <v>5</v>
      </c>
    </row>
    <row r="7" spans="1:6" ht="28.5" customHeight="1" x14ac:dyDescent="0.2">
      <c r="A7" s="43" t="s">
        <v>28</v>
      </c>
      <c r="B7" s="43"/>
      <c r="C7" s="9"/>
      <c r="D7" s="3" t="s">
        <v>18</v>
      </c>
      <c r="E7" s="9"/>
      <c r="F7" s="3" t="s">
        <v>18</v>
      </c>
    </row>
    <row r="8" spans="1:6" ht="28.5" customHeight="1" x14ac:dyDescent="0.2">
      <c r="A8" s="49" t="s">
        <v>41</v>
      </c>
      <c r="B8" s="49"/>
      <c r="C8" s="38"/>
      <c r="D8" s="24">
        <v>0</v>
      </c>
      <c r="E8" s="37"/>
      <c r="F8" s="24">
        <v>4747237323</v>
      </c>
    </row>
    <row r="9" spans="1:6" ht="28.5" customHeight="1" x14ac:dyDescent="0.2">
      <c r="A9" s="45" t="s">
        <v>16</v>
      </c>
      <c r="B9" s="45"/>
      <c r="C9" s="38"/>
      <c r="D9" s="16">
        <f>SUM(D8)</f>
        <v>0</v>
      </c>
      <c r="E9" s="37"/>
      <c r="F9" s="16">
        <f>SUM(F8)</f>
        <v>4747237323</v>
      </c>
    </row>
  </sheetData>
  <mergeCells count="7">
    <mergeCell ref="A8:B8"/>
    <mergeCell ref="A9:B9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0"/>
  <sheetViews>
    <sheetView rightToLeft="1" workbookViewId="0">
      <selection activeCell="I25" sqref="I25"/>
    </sheetView>
  </sheetViews>
  <sheetFormatPr defaultRowHeight="12.75" x14ac:dyDescent="0.2"/>
  <cols>
    <col min="1" max="1" width="30.42578125" bestFit="1" customWidth="1"/>
    <col min="2" max="2" width="1.28515625" customWidth="1"/>
    <col min="3" max="3" width="14" customWidth="1"/>
    <col min="4" max="4" width="1.28515625" customWidth="1"/>
    <col min="5" max="5" width="12.85546875" customWidth="1"/>
    <col min="6" max="6" width="1.28515625" customWidth="1"/>
    <col min="7" max="7" width="14" customWidth="1"/>
    <col min="8" max="8" width="1.28515625" customWidth="1"/>
    <col min="9" max="9" width="17" customWidth="1"/>
    <col min="10" max="10" width="1.28515625" customWidth="1"/>
    <col min="11" max="11" width="12.85546875" customWidth="1"/>
    <col min="12" max="12" width="1.28515625" customWidth="1"/>
    <col min="13" max="13" width="16.5703125" customWidth="1"/>
  </cols>
  <sheetData>
    <row r="1" spans="1:13" ht="29.1" customHeight="1" x14ac:dyDescent="0.2">
      <c r="A1" s="42" t="s">
        <v>49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21.75" customHeight="1" x14ac:dyDescent="0.2">
      <c r="A2" s="42" t="s">
        <v>60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ht="21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13" ht="14.45" customHeight="1" x14ac:dyDescent="0.2"/>
    <row r="5" spans="1:13" ht="27.75" customHeight="1" x14ac:dyDescent="0.2">
      <c r="A5" s="47" t="s">
        <v>45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</row>
    <row r="6" spans="1:13" ht="27.75" customHeight="1" x14ac:dyDescent="0.2">
      <c r="A6" s="43" t="s">
        <v>22</v>
      </c>
      <c r="B6" s="9"/>
      <c r="C6" s="43" t="s">
        <v>30</v>
      </c>
      <c r="D6" s="43"/>
      <c r="E6" s="43"/>
      <c r="F6" s="43"/>
      <c r="G6" s="43"/>
      <c r="H6" s="9"/>
      <c r="I6" s="43" t="s">
        <v>31</v>
      </c>
      <c r="J6" s="43"/>
      <c r="K6" s="43"/>
      <c r="L6" s="43"/>
      <c r="M6" s="43"/>
    </row>
    <row r="7" spans="1:13" ht="27.75" customHeight="1" x14ac:dyDescent="0.2">
      <c r="A7" s="43"/>
      <c r="B7" s="9"/>
      <c r="C7" s="5" t="s">
        <v>43</v>
      </c>
      <c r="D7" s="10"/>
      <c r="E7" s="5" t="s">
        <v>42</v>
      </c>
      <c r="F7" s="10"/>
      <c r="G7" s="5" t="s">
        <v>44</v>
      </c>
      <c r="H7" s="9"/>
      <c r="I7" s="5" t="s">
        <v>43</v>
      </c>
      <c r="J7" s="10"/>
      <c r="K7" s="5" t="s">
        <v>42</v>
      </c>
      <c r="L7" s="10"/>
      <c r="M7" s="5" t="s">
        <v>44</v>
      </c>
    </row>
    <row r="8" spans="1:13" ht="27.75" customHeight="1" x14ac:dyDescent="0.2">
      <c r="A8" s="18" t="s">
        <v>55</v>
      </c>
      <c r="B8" s="9"/>
      <c r="C8" s="13">
        <v>212192903</v>
      </c>
      <c r="D8" s="14"/>
      <c r="E8" s="13">
        <v>0</v>
      </c>
      <c r="F8" s="14"/>
      <c r="G8" s="13">
        <v>212192903</v>
      </c>
      <c r="H8" s="14"/>
      <c r="I8" s="13">
        <v>30246114432</v>
      </c>
      <c r="J8" s="14"/>
      <c r="K8" s="13">
        <v>0</v>
      </c>
      <c r="L8" s="14"/>
      <c r="M8" s="13">
        <v>30246114432</v>
      </c>
    </row>
    <row r="9" spans="1:13" ht="27.75" customHeight="1" x14ac:dyDescent="0.2">
      <c r="A9" s="19" t="s">
        <v>56</v>
      </c>
      <c r="B9" s="9"/>
      <c r="C9" s="24">
        <v>8481121</v>
      </c>
      <c r="D9" s="14"/>
      <c r="E9" s="24">
        <v>0</v>
      </c>
      <c r="F9" s="14"/>
      <c r="G9" s="24">
        <v>8481121</v>
      </c>
      <c r="H9" s="14"/>
      <c r="I9" s="24">
        <v>8486111</v>
      </c>
      <c r="J9" s="14"/>
      <c r="K9" s="24">
        <v>0</v>
      </c>
      <c r="L9" s="14"/>
      <c r="M9" s="24">
        <v>8486111</v>
      </c>
    </row>
    <row r="10" spans="1:13" ht="27.75" customHeight="1" x14ac:dyDescent="0.2">
      <c r="A10" s="4" t="s">
        <v>16</v>
      </c>
      <c r="B10" s="9"/>
      <c r="C10" s="16">
        <f>SUM(C8:C9)</f>
        <v>220674024</v>
      </c>
      <c r="D10" s="14"/>
      <c r="E10" s="16">
        <v>0</v>
      </c>
      <c r="F10" s="14"/>
      <c r="G10" s="16">
        <f>SUM(G8:G9)</f>
        <v>220674024</v>
      </c>
      <c r="H10" s="14"/>
      <c r="I10" s="16">
        <f>SUM(I8:I9)</f>
        <v>30254600543</v>
      </c>
      <c r="J10" s="14"/>
      <c r="K10" s="16">
        <v>0</v>
      </c>
      <c r="L10" s="14"/>
      <c r="M10" s="16">
        <f>SUM(M8:M9)</f>
        <v>30254600543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Q12"/>
  <sheetViews>
    <sheetView rightToLeft="1" workbookViewId="0">
      <selection activeCell="I16" sqref="I16"/>
    </sheetView>
  </sheetViews>
  <sheetFormatPr defaultRowHeight="12.75" x14ac:dyDescent="0.2"/>
  <cols>
    <col min="1" max="1" width="21.28515625" customWidth="1"/>
    <col min="2" max="2" width="1.28515625" customWidth="1"/>
    <col min="3" max="3" width="14.85546875" customWidth="1"/>
    <col min="4" max="4" width="1.28515625" customWidth="1"/>
    <col min="5" max="5" width="21.5703125" customWidth="1"/>
    <col min="6" max="6" width="1.28515625" customWidth="1"/>
    <col min="7" max="7" width="20.28515625" bestFit="1" customWidth="1"/>
    <col min="8" max="8" width="1.28515625" customWidth="1"/>
    <col min="9" max="9" width="26.42578125" bestFit="1" customWidth="1"/>
    <col min="10" max="10" width="1.28515625" customWidth="1"/>
    <col min="11" max="11" width="10.5703125" bestFit="1" customWidth="1"/>
    <col min="12" max="12" width="1.28515625" customWidth="1"/>
    <col min="13" max="13" width="19.42578125" bestFit="1" customWidth="1"/>
    <col min="14" max="14" width="1.28515625" customWidth="1"/>
    <col min="15" max="15" width="19" bestFit="1" customWidth="1"/>
    <col min="16" max="16" width="1.28515625" customWidth="1"/>
    <col min="17" max="17" width="28.85546875" customWidth="1"/>
  </cols>
  <sheetData>
    <row r="1" spans="1:17" ht="29.1" customHeight="1" x14ac:dyDescent="0.2">
      <c r="A1" s="42" t="s">
        <v>49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7" ht="21.75" customHeight="1" x14ac:dyDescent="0.2">
      <c r="A2" s="42" t="s">
        <v>60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17" ht="21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</row>
    <row r="4" spans="1:17" ht="14.45" customHeight="1" x14ac:dyDescent="0.2"/>
    <row r="5" spans="1:17" s="9" customFormat="1" ht="27.75" customHeight="1" x14ac:dyDescent="0.2">
      <c r="A5" s="47" t="s">
        <v>47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7" s="9" customFormat="1" ht="27.75" customHeight="1" x14ac:dyDescent="0.2">
      <c r="A6" s="43" t="s">
        <v>22</v>
      </c>
      <c r="C6" s="43" t="s">
        <v>30</v>
      </c>
      <c r="D6" s="43"/>
      <c r="E6" s="43"/>
      <c r="F6" s="43"/>
      <c r="G6" s="43"/>
      <c r="H6" s="43"/>
      <c r="I6" s="43"/>
      <c r="K6" s="43" t="s">
        <v>31</v>
      </c>
      <c r="L6" s="43"/>
      <c r="M6" s="43"/>
      <c r="N6" s="43"/>
      <c r="O6" s="43"/>
      <c r="P6" s="43"/>
      <c r="Q6" s="43"/>
    </row>
    <row r="7" spans="1:17" s="9" customFormat="1" ht="27.75" customHeight="1" x14ac:dyDescent="0.2">
      <c r="A7" s="43"/>
      <c r="C7" s="5" t="s">
        <v>9</v>
      </c>
      <c r="D7" s="10"/>
      <c r="E7" s="5" t="s">
        <v>11</v>
      </c>
      <c r="F7" s="10"/>
      <c r="G7" s="5" t="s">
        <v>46</v>
      </c>
      <c r="H7" s="10"/>
      <c r="I7" s="5" t="s">
        <v>48</v>
      </c>
      <c r="K7" s="5" t="s">
        <v>9</v>
      </c>
      <c r="L7" s="10"/>
      <c r="M7" s="5" t="s">
        <v>11</v>
      </c>
      <c r="N7" s="10"/>
      <c r="O7" s="5" t="s">
        <v>46</v>
      </c>
      <c r="P7" s="10"/>
      <c r="Q7" s="5" t="s">
        <v>48</v>
      </c>
    </row>
    <row r="8" spans="1:17" s="9" customFormat="1" ht="27.75" customHeight="1" x14ac:dyDescent="0.2">
      <c r="A8" s="36" t="s">
        <v>15</v>
      </c>
      <c r="C8" s="15">
        <v>2182074</v>
      </c>
      <c r="D8" s="37"/>
      <c r="E8" s="15">
        <v>10927721852448</v>
      </c>
      <c r="F8" s="37"/>
      <c r="G8" s="15">
        <v>-10969517123279</v>
      </c>
      <c r="H8" s="37"/>
      <c r="I8" s="15">
        <v>-41795270831</v>
      </c>
      <c r="J8" s="37"/>
      <c r="K8" s="15">
        <v>2182074</v>
      </c>
      <c r="L8" s="37"/>
      <c r="M8" s="15">
        <v>10885926581618</v>
      </c>
      <c r="N8" s="37"/>
      <c r="O8" s="15">
        <v>-9272681605787</v>
      </c>
      <c r="P8" s="37"/>
      <c r="Q8" s="15">
        <v>1613244975831</v>
      </c>
    </row>
    <row r="9" spans="1:17" s="9" customFormat="1" ht="27.75" customHeight="1" thickBot="1" x14ac:dyDescent="0.25">
      <c r="A9" s="4" t="s">
        <v>16</v>
      </c>
      <c r="C9" s="16">
        <f>SUM(C8)</f>
        <v>2182074</v>
      </c>
      <c r="D9" s="37"/>
      <c r="E9" s="16">
        <f>SUM(E8)</f>
        <v>10927721852448</v>
      </c>
      <c r="F9" s="37"/>
      <c r="G9" s="16">
        <f>SUM(G8)</f>
        <v>-10969517123279</v>
      </c>
      <c r="H9" s="37"/>
      <c r="I9" s="16">
        <f>SUM(I8)</f>
        <v>-41795270831</v>
      </c>
      <c r="J9" s="37"/>
      <c r="K9" s="16">
        <f>SUM(K8)</f>
        <v>2182074</v>
      </c>
      <c r="L9" s="37"/>
      <c r="M9" s="16">
        <f>SUM(M8)</f>
        <v>10885926581618</v>
      </c>
      <c r="N9" s="37"/>
      <c r="O9" s="16">
        <f>SUM(O8)</f>
        <v>-9272681605787</v>
      </c>
      <c r="P9" s="37"/>
      <c r="Q9" s="16">
        <f>SUM(Q8)</f>
        <v>1613244975831</v>
      </c>
    </row>
    <row r="12" spans="1:17" x14ac:dyDescent="0.2">
      <c r="G12" s="35"/>
    </row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صورت وضعیت</vt:lpstr>
      <vt:lpstr>گواهی سپرده</vt:lpstr>
      <vt:lpstr>سپرده</vt:lpstr>
      <vt:lpstr>درآمد</vt:lpstr>
      <vt:lpstr>درآمد سرمایه‌گذاری در کالا</vt:lpstr>
      <vt:lpstr>درآمد سپرده بانکی</vt:lpstr>
      <vt:lpstr>سایر درآمدها</vt:lpstr>
      <vt:lpstr>سود سپرده بانکی</vt:lpstr>
      <vt:lpstr>درآمد ناشی از تغییر قیمت اوراق</vt:lpstr>
      <vt:lpstr>درآمد!Print_Area</vt:lpstr>
      <vt:lpstr>'درآمد سپرده بانکی'!Print_Area</vt:lpstr>
      <vt:lpstr>'درآمد سرمایه‌گذاری در کالا'!Print_Area</vt:lpstr>
      <vt:lpstr>'درآمد ناشی از تغییر قیمت اوراق'!Print_Area</vt:lpstr>
      <vt:lpstr>'سایر درآمدها'!Print_Area</vt:lpstr>
      <vt:lpstr>سپرده!Print_Area</vt:lpstr>
      <vt:lpstr>'سود سپرده بانکی'!Print_Area</vt:lpstr>
      <vt:lpstr>'صورت وضعیت'!Print_Area</vt:lpstr>
      <vt:lpstr>'گواهی سپرده'!Print_Area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Masomeh Farahani</cp:lastModifiedBy>
  <dcterms:created xsi:type="dcterms:W3CDTF">2026-10-25T03:48:45Z</dcterms:created>
  <dcterms:modified xsi:type="dcterms:W3CDTF">2026-10-26T11:12:50Z</dcterms:modified>
</cp:coreProperties>
</file>